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355" windowHeight="8070"/>
  </bookViews>
  <sheets>
    <sheet name="Objednávací tabulka" sheetId="1" r:id="rId1"/>
    <sheet name="Ceník" sheetId="3" r:id="rId2"/>
    <sheet name="Návod pro zákazníka" sheetId="4" r:id="rId3"/>
  </sheets>
  <definedNames>
    <definedName name="_xlnm.Print_Area" localSheetId="1">Ceník!$A$2:$AJ$40</definedName>
    <definedName name="_xlnm.Print_Area" localSheetId="2">'Návod pro zákazníka'!$A$1:$N$33</definedName>
    <definedName name="_xlnm.Print_Area" localSheetId="0">'Objednávací tabulka'!$A$1:$AA$61</definedName>
    <definedName name="P">'Objednávací tabulka'!$XEV$1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5" i="3" l="1"/>
  <c r="AA35" i="3"/>
  <c r="AE34" i="3"/>
  <c r="AA34" i="3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24" i="1"/>
  <c r="G25" i="1"/>
  <c r="G26" i="1"/>
  <c r="G23" i="1"/>
  <c r="AE30" i="3"/>
  <c r="AE31" i="3"/>
  <c r="AE32" i="3"/>
  <c r="AE33" i="3"/>
  <c r="AE29" i="3"/>
  <c r="AE28" i="3"/>
  <c r="AE12" i="3"/>
  <c r="AE13" i="3"/>
  <c r="AE14" i="3"/>
  <c r="AE15" i="3"/>
  <c r="AE11" i="3"/>
  <c r="AE4" i="3"/>
  <c r="AE5" i="3"/>
  <c r="AE6" i="3"/>
  <c r="AE7" i="3"/>
  <c r="AE8" i="3"/>
  <c r="AE9" i="3"/>
  <c r="AE10" i="3"/>
  <c r="AE3" i="3"/>
  <c r="AE2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28" i="3"/>
  <c r="AA29" i="3"/>
  <c r="AA30" i="3"/>
  <c r="AA31" i="3"/>
  <c r="AA32" i="3"/>
  <c r="AA33" i="3"/>
  <c r="AA2" i="3"/>
  <c r="E24" i="1"/>
  <c r="I17" i="1"/>
  <c r="H24" i="1"/>
  <c r="E25" i="1"/>
  <c r="E26" i="1"/>
  <c r="E27" i="1"/>
  <c r="E28" i="1"/>
  <c r="E29" i="1"/>
  <c r="H29" i="1"/>
  <c r="E30" i="1"/>
  <c r="E31" i="1"/>
  <c r="E32" i="1"/>
  <c r="E33" i="1"/>
  <c r="H33" i="1"/>
  <c r="E34" i="1"/>
  <c r="E35" i="1"/>
  <c r="E36" i="1"/>
  <c r="E37" i="1"/>
  <c r="E38" i="1"/>
  <c r="E39" i="1"/>
  <c r="E40" i="1"/>
  <c r="E41" i="1"/>
  <c r="E42" i="1"/>
  <c r="E43" i="1"/>
  <c r="E44" i="1"/>
  <c r="E45" i="1"/>
  <c r="H45" i="1"/>
  <c r="E46" i="1"/>
  <c r="E47" i="1"/>
  <c r="E48" i="1"/>
  <c r="E49" i="1"/>
  <c r="H49" i="1"/>
  <c r="E50" i="1"/>
  <c r="E51" i="1"/>
  <c r="E52" i="1"/>
  <c r="E53" i="1"/>
  <c r="E54" i="1"/>
  <c r="E23" i="1"/>
  <c r="E55" i="1"/>
  <c r="J17" i="1"/>
  <c r="L17" i="1"/>
  <c r="D55" i="1"/>
  <c r="H41" i="1"/>
  <c r="H25" i="1"/>
  <c r="H53" i="1"/>
  <c r="H37" i="1"/>
  <c r="H54" i="1"/>
  <c r="H50" i="1"/>
  <c r="H46" i="1"/>
  <c r="H42" i="1"/>
  <c r="H38" i="1"/>
  <c r="H34" i="1"/>
  <c r="H30" i="1"/>
  <c r="H26" i="1"/>
  <c r="H23" i="1"/>
  <c r="H51" i="1"/>
  <c r="H47" i="1"/>
  <c r="H43" i="1"/>
  <c r="H39" i="1"/>
  <c r="H35" i="1"/>
  <c r="H31" i="1"/>
  <c r="H27" i="1"/>
  <c r="H52" i="1"/>
  <c r="H48" i="1"/>
  <c r="H44" i="1"/>
  <c r="H40" i="1"/>
  <c r="H36" i="1"/>
  <c r="H32" i="1"/>
  <c r="H28" i="1"/>
</calcChain>
</file>

<file path=xl/sharedStrings.xml><?xml version="1.0" encoding="utf-8"?>
<sst xmlns="http://schemas.openxmlformats.org/spreadsheetml/2006/main" count="103" uniqueCount="69">
  <si>
    <t>Produkt</t>
  </si>
  <si>
    <t>X1</t>
  </si>
  <si>
    <t>X2</t>
  </si>
  <si>
    <t>Y1</t>
  </si>
  <si>
    <t>Y2</t>
  </si>
  <si>
    <r>
      <t xml:space="preserve">SENOSAN, 1 x lesk, </t>
    </r>
    <r>
      <rPr>
        <sz val="11"/>
        <color rgb="FFFF0000"/>
        <rFont val="Calibri"/>
        <family val="2"/>
        <charset val="238"/>
        <scheme val="minor"/>
      </rPr>
      <t>červená</t>
    </r>
    <r>
      <rPr>
        <sz val="11"/>
        <color theme="1"/>
        <rFont val="Calibri"/>
        <family val="2"/>
        <charset val="238"/>
        <scheme val="minor"/>
      </rPr>
      <t xml:space="preserve"> SCR, hr.19mm_3362</t>
    </r>
  </si>
  <si>
    <r>
      <t xml:space="preserve">SENOSAN, 1 x lesk, </t>
    </r>
    <r>
      <rPr>
        <sz val="11"/>
        <color rgb="FFFF0000"/>
        <rFont val="Calibri"/>
        <family val="2"/>
        <charset val="238"/>
        <scheme val="minor"/>
      </rPr>
      <t>cappuchino</t>
    </r>
    <r>
      <rPr>
        <sz val="11"/>
        <color theme="1"/>
        <rFont val="Calibri"/>
        <family val="2"/>
        <charset val="238"/>
        <scheme val="minor"/>
      </rPr>
      <t xml:space="preserve"> SCR, hr.19mm_7498</t>
    </r>
  </si>
  <si>
    <r>
      <t xml:space="preserve">SENOSAN, 1 x lesk, </t>
    </r>
    <r>
      <rPr>
        <sz val="11"/>
        <color rgb="FFFF0000"/>
        <rFont val="Calibri"/>
        <family val="2"/>
        <charset val="238"/>
        <scheme val="minor"/>
      </rPr>
      <t>béžová</t>
    </r>
    <r>
      <rPr>
        <sz val="11"/>
        <color theme="1"/>
        <rFont val="Calibri"/>
        <family val="2"/>
        <charset val="238"/>
        <scheme val="minor"/>
      </rPr>
      <t xml:space="preserve"> SCR, hr.19mm_7496</t>
    </r>
  </si>
  <si>
    <r>
      <t xml:space="preserve">SENOSAN, 1 x lesk, </t>
    </r>
    <r>
      <rPr>
        <sz val="11"/>
        <color rgb="FFFF0000"/>
        <rFont val="Calibri"/>
        <family val="2"/>
        <charset val="238"/>
        <scheme val="minor"/>
      </rPr>
      <t>fialová</t>
    </r>
    <r>
      <rPr>
        <sz val="11"/>
        <color theme="1"/>
        <rFont val="Calibri"/>
        <family val="2"/>
        <charset val="238"/>
        <scheme val="minor"/>
      </rPr>
      <t xml:space="preserve"> SCR, hr.19mm_4548</t>
    </r>
  </si>
  <si>
    <r>
      <t xml:space="preserve">SENOSAN, 1 x lesk, </t>
    </r>
    <r>
      <rPr>
        <sz val="11"/>
        <color rgb="FFFF0000"/>
        <rFont val="Calibri"/>
        <family val="2"/>
        <charset val="238"/>
        <scheme val="minor"/>
      </rPr>
      <t>béžová METALÍZA</t>
    </r>
    <r>
      <rPr>
        <sz val="11"/>
        <color theme="1"/>
        <rFont val="Calibri"/>
        <family val="2"/>
        <charset val="238"/>
        <scheme val="minor"/>
      </rPr>
      <t xml:space="preserve"> SCR, hr.19,2mm_7499</t>
    </r>
  </si>
  <si>
    <r>
      <t xml:space="preserve">SENOSAN, 2 x lesk, </t>
    </r>
    <r>
      <rPr>
        <sz val="11"/>
        <color rgb="FFFF0000"/>
        <rFont val="Calibri"/>
        <family val="2"/>
        <charset val="238"/>
        <scheme val="minor"/>
      </rPr>
      <t>béžová</t>
    </r>
    <r>
      <rPr>
        <sz val="11"/>
        <color theme="1"/>
        <rFont val="Calibri"/>
        <family val="2"/>
        <charset val="238"/>
        <scheme val="minor"/>
      </rPr>
      <t xml:space="preserve"> SCR, hr.19,6mm_7496</t>
    </r>
  </si>
  <si>
    <r>
      <t xml:space="preserve">SENOSAN, 2 x lesk, </t>
    </r>
    <r>
      <rPr>
        <sz val="11"/>
        <color rgb="FFFF0000"/>
        <rFont val="Calibri"/>
        <family val="2"/>
        <charset val="238"/>
        <scheme val="minor"/>
      </rPr>
      <t>cappuchino</t>
    </r>
    <r>
      <rPr>
        <sz val="11"/>
        <color theme="1"/>
        <rFont val="Calibri"/>
        <family val="2"/>
        <charset val="238"/>
        <scheme val="minor"/>
      </rPr>
      <t xml:space="preserve"> SCR, hr.19,6mm_7498</t>
    </r>
  </si>
  <si>
    <r>
      <t xml:space="preserve">SENOSAN, 2 x lesk, </t>
    </r>
    <r>
      <rPr>
        <sz val="11"/>
        <color rgb="FFFF0000"/>
        <rFont val="Calibri"/>
        <family val="2"/>
        <charset val="238"/>
        <scheme val="minor"/>
      </rPr>
      <t>červená</t>
    </r>
    <r>
      <rPr>
        <sz val="11"/>
        <color theme="1"/>
        <rFont val="Calibri"/>
        <family val="2"/>
        <charset val="238"/>
        <scheme val="minor"/>
      </rPr>
      <t xml:space="preserve"> SCR, hr.19,6mm_3362</t>
    </r>
  </si>
  <si>
    <r>
      <t xml:space="preserve">SENOSAN, 2 x lesk, </t>
    </r>
    <r>
      <rPr>
        <sz val="11"/>
        <color rgb="FFFF0000"/>
        <rFont val="Calibri"/>
        <family val="2"/>
        <charset val="238"/>
        <scheme val="minor"/>
      </rPr>
      <t>fialová</t>
    </r>
    <r>
      <rPr>
        <sz val="11"/>
        <color theme="1"/>
        <rFont val="Calibri"/>
        <family val="2"/>
        <charset val="238"/>
        <scheme val="minor"/>
      </rPr>
      <t xml:space="preserve"> SCR, hr.19,6mm_4548</t>
    </r>
  </si>
  <si>
    <r>
      <t xml:space="preserve">SENOSAN, 2 x lesk, </t>
    </r>
    <r>
      <rPr>
        <sz val="11"/>
        <color rgb="FFFF0000"/>
        <rFont val="Calibri"/>
        <family val="2"/>
        <charset val="238"/>
        <scheme val="minor"/>
      </rPr>
      <t>béžová METALÍZA</t>
    </r>
    <r>
      <rPr>
        <sz val="11"/>
        <color theme="1"/>
        <rFont val="Calibri"/>
        <family val="2"/>
        <charset val="238"/>
        <scheme val="minor"/>
      </rPr>
      <t xml:space="preserve"> SCR, hr.20,0mm_7499</t>
    </r>
  </si>
  <si>
    <t>PRODUKT</t>
  </si>
  <si>
    <t>Datum:</t>
  </si>
  <si>
    <t>Objednávka na akrylová dvířka č.</t>
  </si>
  <si>
    <t>Cena dekoru Kč/m2</t>
  </si>
  <si>
    <t>Poř.  číslo</t>
  </si>
  <si>
    <t>Množství ks</t>
  </si>
  <si>
    <t xml:space="preserve">HRANIT STRANY
</t>
  </si>
  <si>
    <t>Políčka v této barvě zadává zákazník ručně výběrem z rozbalovací nabídky.</t>
  </si>
  <si>
    <r>
      <t xml:space="preserve">SENOSAN, 1 x lesk, </t>
    </r>
    <r>
      <rPr>
        <sz val="11"/>
        <color rgb="FFFF0000"/>
        <rFont val="Calibri"/>
        <family val="2"/>
        <charset val="238"/>
        <scheme val="minor"/>
      </rPr>
      <t xml:space="preserve">bílá zářivá </t>
    </r>
    <r>
      <rPr>
        <sz val="11"/>
        <color theme="1"/>
        <rFont val="Calibri"/>
        <family val="2"/>
        <charset val="238"/>
        <scheme val="minor"/>
      </rPr>
      <t>SCR, hr.18,8mm_1982</t>
    </r>
  </si>
  <si>
    <r>
      <t xml:space="preserve">SENOSAN, 1 x lesk, </t>
    </r>
    <r>
      <rPr>
        <sz val="11"/>
        <color rgb="FFFF0000"/>
        <rFont val="Calibri"/>
        <family val="2"/>
        <charset val="238"/>
        <scheme val="minor"/>
      </rPr>
      <t>černá</t>
    </r>
    <r>
      <rPr>
        <sz val="11"/>
        <color theme="1"/>
        <rFont val="Calibri"/>
        <family val="2"/>
        <charset val="238"/>
        <scheme val="minor"/>
      </rPr>
      <t xml:space="preserve"> SCR, hr.19mm_8421</t>
    </r>
  </si>
  <si>
    <r>
      <t xml:space="preserve">SENOSAN, 1 x lesk, </t>
    </r>
    <r>
      <rPr>
        <sz val="11"/>
        <color rgb="FFFF0000"/>
        <rFont val="Calibri"/>
        <family val="2"/>
        <charset val="238"/>
        <scheme val="minor"/>
      </rPr>
      <t>tmavěšedá</t>
    </r>
    <r>
      <rPr>
        <sz val="11"/>
        <color theme="1"/>
        <rFont val="Calibri"/>
        <family val="2"/>
        <charset val="238"/>
        <scheme val="minor"/>
      </rPr>
      <t xml:space="preserve"> SCR, hr.19mm_85382</t>
    </r>
  </si>
  <si>
    <r>
      <t xml:space="preserve">SENOSAN, 1 x lesk, </t>
    </r>
    <r>
      <rPr>
        <sz val="11"/>
        <color rgb="FFFF0000"/>
        <rFont val="Calibri"/>
        <family val="2"/>
        <charset val="238"/>
        <scheme val="minor"/>
      </rPr>
      <t>světlešedá</t>
    </r>
    <r>
      <rPr>
        <sz val="11"/>
        <color theme="1"/>
        <rFont val="Calibri"/>
        <family val="2"/>
        <charset val="238"/>
        <scheme val="minor"/>
      </rPr>
      <t xml:space="preserve"> SCR, hr.19mm_85384</t>
    </r>
  </si>
  <si>
    <r>
      <t xml:space="preserve">SENOSAN, 1 x lesk, </t>
    </r>
    <r>
      <rPr>
        <sz val="11"/>
        <color rgb="FFFF0000"/>
        <rFont val="Calibri"/>
        <family val="2"/>
        <charset val="238"/>
        <scheme val="minor"/>
      </rPr>
      <t>tmavěšedá METALÍZA</t>
    </r>
    <r>
      <rPr>
        <sz val="11"/>
        <color theme="1"/>
        <rFont val="Calibri"/>
        <family val="2"/>
        <charset val="238"/>
        <scheme val="minor"/>
      </rPr>
      <t xml:space="preserve"> SCR, hr.19,2mm_85387</t>
    </r>
  </si>
  <si>
    <r>
      <t xml:space="preserve">SENOSAN, 1 x lesk, </t>
    </r>
    <r>
      <rPr>
        <sz val="11"/>
        <color rgb="FFFF0000"/>
        <rFont val="Calibri"/>
        <family val="2"/>
        <charset val="238"/>
        <scheme val="minor"/>
      </rPr>
      <t>světlešedá METALÍZA</t>
    </r>
    <r>
      <rPr>
        <sz val="11"/>
        <color theme="1"/>
        <rFont val="Calibri"/>
        <family val="2"/>
        <charset val="238"/>
        <scheme val="minor"/>
      </rPr>
      <t xml:space="preserve"> SCR, hr.19,2mm_85385</t>
    </r>
  </si>
  <si>
    <r>
      <t xml:space="preserve">SENOSAN, 1 x lesk, </t>
    </r>
    <r>
      <rPr>
        <sz val="11"/>
        <color rgb="FFFF0000"/>
        <rFont val="Calibri"/>
        <family val="2"/>
        <charset val="238"/>
        <scheme val="minor"/>
      </rPr>
      <t>černá METALÍZA</t>
    </r>
    <r>
      <rPr>
        <sz val="11"/>
        <color theme="1"/>
        <rFont val="Calibri"/>
        <family val="2"/>
        <charset val="238"/>
        <scheme val="minor"/>
      </rPr>
      <t xml:space="preserve"> SCR, hr.19,2mm_8427</t>
    </r>
  </si>
  <si>
    <r>
      <t xml:space="preserve">SENOSAN, 1 x lesk, </t>
    </r>
    <r>
      <rPr>
        <sz val="11"/>
        <color rgb="FFFF0000"/>
        <rFont val="Calibri"/>
        <family val="2"/>
        <charset val="238"/>
        <scheme val="minor"/>
      </rPr>
      <t>bílá METALÍZA</t>
    </r>
    <r>
      <rPr>
        <sz val="11"/>
        <color theme="1"/>
        <rFont val="Calibri"/>
        <family val="2"/>
        <charset val="238"/>
        <scheme val="minor"/>
      </rPr>
      <t xml:space="preserve"> SCR, hr.19,2mm_11035</t>
    </r>
  </si>
  <si>
    <r>
      <t xml:space="preserve">SENOSAN, 2 x lesk, </t>
    </r>
    <r>
      <rPr>
        <sz val="11"/>
        <color rgb="FFFF0000"/>
        <rFont val="Calibri"/>
        <family val="2"/>
        <charset val="238"/>
        <scheme val="minor"/>
      </rPr>
      <t>bílá zářivá</t>
    </r>
    <r>
      <rPr>
        <sz val="11"/>
        <color theme="1"/>
        <rFont val="Calibri"/>
        <family val="2"/>
        <charset val="238"/>
        <scheme val="minor"/>
      </rPr>
      <t xml:space="preserve"> SCR, hr.19,4mm_1982</t>
    </r>
  </si>
  <si>
    <r>
      <t xml:space="preserve">SENOSAN, 2 x lesk, </t>
    </r>
    <r>
      <rPr>
        <sz val="11"/>
        <color rgb="FFFF0000"/>
        <rFont val="Calibri"/>
        <family val="2"/>
        <charset val="238"/>
        <scheme val="minor"/>
      </rPr>
      <t xml:space="preserve">černá </t>
    </r>
    <r>
      <rPr>
        <sz val="11"/>
        <color theme="1"/>
        <rFont val="Calibri"/>
        <family val="2"/>
        <charset val="238"/>
        <scheme val="minor"/>
      </rPr>
      <t>SCR, hr.19,6mm_8421</t>
    </r>
  </si>
  <si>
    <r>
      <t xml:space="preserve">SENOSAN, 2 x lesk, </t>
    </r>
    <r>
      <rPr>
        <sz val="11"/>
        <color rgb="FFFF0000"/>
        <rFont val="Calibri"/>
        <family val="2"/>
        <charset val="238"/>
        <scheme val="minor"/>
      </rPr>
      <t>tmavěšedá</t>
    </r>
    <r>
      <rPr>
        <sz val="11"/>
        <color theme="1"/>
        <rFont val="Calibri"/>
        <family val="2"/>
        <charset val="238"/>
        <scheme val="minor"/>
      </rPr>
      <t xml:space="preserve"> SCR, hr.19,6mm_85382</t>
    </r>
  </si>
  <si>
    <r>
      <t xml:space="preserve">SENOSAN, 2 x lesk, </t>
    </r>
    <r>
      <rPr>
        <sz val="11"/>
        <color rgb="FFFF0000"/>
        <rFont val="Calibri"/>
        <family val="2"/>
        <charset val="238"/>
        <scheme val="minor"/>
      </rPr>
      <t>světlešedá</t>
    </r>
    <r>
      <rPr>
        <sz val="11"/>
        <color theme="1"/>
        <rFont val="Calibri"/>
        <family val="2"/>
        <charset val="238"/>
        <scheme val="minor"/>
      </rPr>
      <t xml:space="preserve"> SCR, hr.19,6mm_85384</t>
    </r>
  </si>
  <si>
    <r>
      <t xml:space="preserve">SENOSAN, 2 x lesk, </t>
    </r>
    <r>
      <rPr>
        <sz val="11"/>
        <color rgb="FFFF0000"/>
        <rFont val="Calibri"/>
        <family val="2"/>
        <charset val="238"/>
        <scheme val="minor"/>
      </rPr>
      <t>tmavěšedá METALÍZA</t>
    </r>
    <r>
      <rPr>
        <sz val="11"/>
        <color theme="1"/>
        <rFont val="Calibri"/>
        <family val="2"/>
        <charset val="238"/>
        <scheme val="minor"/>
      </rPr>
      <t xml:space="preserve"> SCR, hr.20,0mm_85387</t>
    </r>
  </si>
  <si>
    <r>
      <t xml:space="preserve">SENOSAN, 2 x lesk, </t>
    </r>
    <r>
      <rPr>
        <sz val="11"/>
        <color rgb="FFFF0000"/>
        <rFont val="Calibri"/>
        <family val="2"/>
        <charset val="238"/>
        <scheme val="minor"/>
      </rPr>
      <t>světlešedá METALÍZA</t>
    </r>
    <r>
      <rPr>
        <sz val="11"/>
        <color theme="1"/>
        <rFont val="Calibri"/>
        <family val="2"/>
        <charset val="238"/>
        <scheme val="minor"/>
      </rPr>
      <t xml:space="preserve"> SCR, hr.20,0mm_85385</t>
    </r>
  </si>
  <si>
    <t>Poznámky k objednávce</t>
  </si>
  <si>
    <t>DUBLOVANÝ</t>
  </si>
  <si>
    <t>Základní</t>
  </si>
  <si>
    <t>Pomocný vzorec</t>
  </si>
  <si>
    <t>m2</t>
  </si>
  <si>
    <t>Množství
m2</t>
  </si>
  <si>
    <t>Cena celkem
Kč</t>
  </si>
  <si>
    <t>Cena celkem
bez DPH</t>
  </si>
  <si>
    <t>Materiál Senosan 
- hranění Airtec -</t>
  </si>
  <si>
    <t>Pozor - u metalických barev je nutné dodržet stejnou orientaci dílců kvůli možnému zkreslení.</t>
  </si>
  <si>
    <r>
      <t xml:space="preserve">SENOSAN, 1 x lesk, </t>
    </r>
    <r>
      <rPr>
        <sz val="11"/>
        <color rgb="FFFF0000"/>
        <rFont val="Calibri"/>
        <family val="2"/>
        <charset val="238"/>
        <scheme val="minor"/>
      </rPr>
      <t xml:space="preserve">bílá arktik </t>
    </r>
    <r>
      <rPr>
        <sz val="11"/>
        <color theme="1"/>
        <rFont val="Calibri"/>
        <family val="2"/>
        <charset val="238"/>
        <scheme val="minor"/>
      </rPr>
      <t>SCR, hr.18,8mm_11046</t>
    </r>
  </si>
  <si>
    <t>X = výška v mm</t>
  </si>
  <si>
    <t>Y = šířka v mm</t>
  </si>
  <si>
    <t>DUBLOVANÉ</t>
  </si>
  <si>
    <t>Dublované LDTD</t>
  </si>
  <si>
    <t>Dublovaný LDTD</t>
  </si>
  <si>
    <t>Koeficient</t>
  </si>
  <si>
    <t>Vyberte
TLOUŠŤKU DÍLCE:
- Základní
- Dublovaný
- Dublovaný LDTD</t>
  </si>
  <si>
    <t>SENOSAN, 1 x lesk, bílá zářivá SCR, hr.18,8mm_1982</t>
  </si>
  <si>
    <t>Plocha celkem m2
(orientačně včetně  dublovaných)</t>
  </si>
  <si>
    <t>SENOSAN, 1 x MAT, bílá zářivá SCR, hr.18,8mm_1982</t>
  </si>
  <si>
    <t>SENOSAN, 1 x MAT, tmavěšedá SCR, hr.18,8mm_85383</t>
  </si>
  <si>
    <t>SENOSAN, 1 x MAT, světlešedá SCR, hr.18,8mm_85468</t>
  </si>
  <si>
    <t>SENOSAN, 1 x MAT, béžová SCR, hr.18,8mm_7496</t>
  </si>
  <si>
    <t>SENOSAN, 1 x MAT, černá SCR, hr.18,8mm_8421</t>
  </si>
  <si>
    <t>SENOSAN, 1 x MAT, cappuchino SCR, hr.18,8mm_7498</t>
  </si>
  <si>
    <t>SENOSAN, 2 x MAT, bílá zářivá SCR, hr.19,4mm_1982</t>
  </si>
  <si>
    <t>SENOSAN, 2 x MAT, tmavěšedá SCR, hr.19,4mm_85383</t>
  </si>
  <si>
    <t>SENOSAN, 2 x MAT, světlešedá SCR, hr.19,4mm_85468</t>
  </si>
  <si>
    <t>SENOSAN, 2 x MAT, černá SCR, hr.19,4mm_8421</t>
  </si>
  <si>
    <t>SENOSAN, 1 x MAT, Antracit METALÍZA MATNÁ SCR, hr.18,8mm_85688</t>
  </si>
  <si>
    <r>
      <t xml:space="preserve">SENOSAN, 2 x lesk, </t>
    </r>
    <r>
      <rPr>
        <sz val="11"/>
        <color rgb="FFFF0000"/>
        <rFont val="Calibri"/>
        <family val="2"/>
        <charset val="238"/>
        <scheme val="minor"/>
      </rPr>
      <t>bílá METALÍZA</t>
    </r>
    <r>
      <rPr>
        <sz val="11"/>
        <color theme="1"/>
        <rFont val="Calibri"/>
        <family val="2"/>
        <charset val="238"/>
        <scheme val="minor"/>
      </rPr>
      <t xml:space="preserve"> SCR, hr.20,0mm_11035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</si>
</sst>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#,##0.00\ &quot;€&quot;"/>
    <numFmt numFmtId="166" formatCode="#,##0.00\ [$Kč-405]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2"/>
      <color rgb="FF006100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i/>
      <sz val="11"/>
      <color theme="1"/>
      <name val="Calibri"/>
      <scheme val="minor"/>
    </font>
    <font>
      <b/>
      <i/>
      <sz val="11"/>
      <color theme="0"/>
      <name val="Calibri"/>
      <scheme val="minor"/>
    </font>
    <font>
      <sz val="12"/>
      <color theme="0"/>
      <name val="Calibri"/>
      <family val="2"/>
      <scheme val="minor"/>
    </font>
    <font>
      <b/>
      <sz val="9"/>
      <color theme="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6EFCE"/>
      </patternFill>
    </fill>
    <fill>
      <patternFill patternType="solid">
        <fgColor theme="9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0" fontId="1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Alignment="1"/>
    <xf numFmtId="0" fontId="0" fillId="0" borderId="3" xfId="0" applyBorder="1" applyAlignment="1"/>
    <xf numFmtId="0" fontId="7" fillId="3" borderId="0" xfId="0" applyFont="1" applyFill="1" applyAlignment="1">
      <alignment horizontal="left" vertical="center"/>
    </xf>
    <xf numFmtId="2" fontId="0" fillId="6" borderId="0" xfId="0" applyNumberFormat="1" applyFill="1" applyBorder="1" applyAlignment="1"/>
    <xf numFmtId="0" fontId="9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Alignment="1"/>
    <xf numFmtId="0" fontId="15" fillId="3" borderId="0" xfId="0" applyFont="1" applyFill="1" applyAlignment="1">
      <alignment horizontal="left" vertical="center"/>
    </xf>
    <xf numFmtId="0" fontId="20" fillId="0" borderId="0" xfId="0" applyFont="1"/>
    <xf numFmtId="2" fontId="21" fillId="5" borderId="8" xfId="0" applyNumberFormat="1" applyFont="1" applyFill="1" applyBorder="1" applyAlignment="1" applyProtection="1">
      <alignment horizontal="center" vertical="center"/>
      <protection locked="0"/>
    </xf>
    <xf numFmtId="2" fontId="10" fillId="0" borderId="9" xfId="0" applyNumberFormat="1" applyFont="1" applyBorder="1" applyAlignment="1" applyProtection="1">
      <alignment horizontal="center"/>
    </xf>
    <xf numFmtId="2" fontId="10" fillId="0" borderId="1" xfId="0" applyNumberFormat="1" applyFont="1" applyBorder="1" applyAlignment="1" applyProtection="1">
      <alignment horizontal="center"/>
    </xf>
    <xf numFmtId="0" fontId="0" fillId="0" borderId="0" xfId="0" applyProtection="1"/>
    <xf numFmtId="2" fontId="17" fillId="8" borderId="3" xfId="3" applyNumberFormat="1" applyBorder="1" applyAlignment="1" applyProtection="1">
      <alignment horizontal="right"/>
    </xf>
    <xf numFmtId="2" fontId="8" fillId="0" borderId="3" xfId="0" applyNumberFormat="1" applyFont="1" applyFill="1" applyBorder="1" applyAlignment="1" applyProtection="1"/>
    <xf numFmtId="0" fontId="8" fillId="0" borderId="3" xfId="0" applyFont="1" applyFill="1" applyBorder="1" applyProtection="1"/>
    <xf numFmtId="165" fontId="8" fillId="0" borderId="3" xfId="1" applyNumberFormat="1" applyFont="1" applyFill="1" applyBorder="1" applyAlignment="1" applyProtection="1"/>
    <xf numFmtId="0" fontId="0" fillId="0" borderId="0" xfId="0" applyFill="1" applyProtection="1"/>
    <xf numFmtId="0" fontId="12" fillId="2" borderId="1" xfId="0" applyFont="1" applyFill="1" applyBorder="1" applyAlignment="1" applyProtection="1">
      <alignment horizontal="center" vertical="center"/>
    </xf>
    <xf numFmtId="2" fontId="10" fillId="6" borderId="13" xfId="0" applyNumberFormat="1" applyFont="1" applyFill="1" applyBorder="1" applyAlignment="1" applyProtection="1">
      <alignment horizontal="center"/>
    </xf>
    <xf numFmtId="0" fontId="5" fillId="0" borderId="0" xfId="0" applyFont="1" applyProtection="1"/>
    <xf numFmtId="49" fontId="0" fillId="0" borderId="0" xfId="0" applyNumberFormat="1" applyAlignment="1">
      <alignment vertical="center" wrapText="1"/>
    </xf>
    <xf numFmtId="0" fontId="3" fillId="3" borderId="8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8" fillId="4" borderId="3" xfId="0" applyFont="1" applyFill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right"/>
      <protection locked="0"/>
    </xf>
    <xf numFmtId="0" fontId="23" fillId="2" borderId="2" xfId="0" applyFont="1" applyFill="1" applyBorder="1" applyAlignment="1" applyProtection="1">
      <alignment horizontal="center" vertical="center" wrapText="1"/>
    </xf>
    <xf numFmtId="0" fontId="23" fillId="2" borderId="4" xfId="0" applyFont="1" applyFill="1" applyBorder="1" applyAlignment="1" applyProtection="1">
      <alignment horizontal="center" vertical="center" wrapText="1"/>
    </xf>
    <xf numFmtId="0" fontId="23" fillId="2" borderId="5" xfId="0" applyFont="1" applyFill="1" applyBorder="1" applyAlignment="1" applyProtection="1">
      <alignment horizontal="center" vertical="center" wrapText="1"/>
    </xf>
    <xf numFmtId="0" fontId="23" fillId="2" borderId="7" xfId="0" applyFont="1" applyFill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 applyProtection="1">
      <alignment horizontal="center" vertical="center" wrapText="1"/>
    </xf>
    <xf numFmtId="2" fontId="10" fillId="0" borderId="13" xfId="0" applyNumberFormat="1" applyFont="1" applyBorder="1" applyAlignment="1" applyProtection="1">
      <alignment horizontal="center"/>
    </xf>
    <xf numFmtId="166" fontId="10" fillId="0" borderId="13" xfId="0" applyNumberFormat="1" applyFont="1" applyBorder="1" applyAlignment="1" applyProtection="1">
      <alignment horizontal="center"/>
    </xf>
    <xf numFmtId="14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2" fontId="10" fillId="0" borderId="1" xfId="0" applyNumberFormat="1" applyFont="1" applyBorder="1" applyAlignment="1" applyProtection="1">
      <alignment horizontal="center"/>
    </xf>
    <xf numFmtId="0" fontId="3" fillId="5" borderId="0" xfId="0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6" fillId="0" borderId="6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top"/>
    </xf>
    <xf numFmtId="0" fontId="2" fillId="2" borderId="15" xfId="0" applyFont="1" applyFill="1" applyBorder="1" applyAlignment="1" applyProtection="1">
      <alignment horizontal="center" vertical="top"/>
    </xf>
    <xf numFmtId="0" fontId="2" fillId="2" borderId="13" xfId="0" applyFont="1" applyFill="1" applyBorder="1" applyAlignment="1" applyProtection="1">
      <alignment horizontal="center" vertical="top"/>
    </xf>
    <xf numFmtId="0" fontId="12" fillId="2" borderId="11" xfId="0" applyFont="1" applyFill="1" applyBorder="1" applyAlignment="1" applyProtection="1">
      <alignment horizontal="center" vertical="center" wrapText="1"/>
    </xf>
    <xf numFmtId="49" fontId="2" fillId="9" borderId="0" xfId="10" applyNumberFormat="1" applyFont="1" applyAlignment="1">
      <alignment horizontal="center" vertical="center" wrapText="1"/>
    </xf>
    <xf numFmtId="14" fontId="4" fillId="3" borderId="0" xfId="0" applyNumberFormat="1" applyFont="1" applyFill="1" applyAlignment="1" applyProtection="1">
      <alignment horizontal="center"/>
      <protection locked="0"/>
    </xf>
    <xf numFmtId="14" fontId="4" fillId="3" borderId="6" xfId="0" applyNumberFormat="1" applyFont="1" applyFill="1" applyBorder="1" applyAlignment="1" applyProtection="1">
      <alignment horizontal="center"/>
      <protection locked="0"/>
    </xf>
    <xf numFmtId="17" fontId="5" fillId="3" borderId="0" xfId="0" applyNumberFormat="1" applyFont="1" applyFill="1" applyAlignment="1" applyProtection="1">
      <alignment horizontal="left" vertical="center"/>
      <protection locked="0"/>
    </xf>
    <xf numFmtId="0" fontId="2" fillId="5" borderId="8" xfId="0" applyFont="1" applyFill="1" applyBorder="1" applyAlignment="1" applyProtection="1">
      <alignment horizontal="center" vertical="center"/>
      <protection locked="0"/>
    </xf>
    <xf numFmtId="0" fontId="2" fillId="5" borderId="9" xfId="0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2" fontId="0" fillId="3" borderId="1" xfId="0" applyNumberFormat="1" applyFill="1" applyBorder="1" applyAlignment="1"/>
    <xf numFmtId="0" fontId="2" fillId="7" borderId="1" xfId="0" applyFont="1" applyFill="1" applyBorder="1" applyAlignment="1">
      <alignment horizontal="center"/>
    </xf>
    <xf numFmtId="2" fontId="0" fillId="3" borderId="8" xfId="0" applyNumberFormat="1" applyFill="1" applyBorder="1" applyAlignment="1"/>
    <xf numFmtId="2" fontId="0" fillId="3" borderId="9" xfId="0" applyNumberFormat="1" applyFill="1" applyBorder="1" applyAlignment="1"/>
    <xf numFmtId="2" fontId="0" fillId="3" borderId="10" xfId="0" applyNumberFormat="1" applyFill="1" applyBorder="1" applyAlignment="1"/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</cellXfs>
  <cellStyles count="13">
    <cellStyle name="Čárka" xfId="1" builtinId="3"/>
    <cellStyle name="Hypertextový odkaz" xfId="4" builtinId="8" hidden="1"/>
    <cellStyle name="Hypertextový odkaz" xfId="6" builtinId="8" hidden="1"/>
    <cellStyle name="Hypertextový odkaz" xfId="8" builtinId="8" hidden="1"/>
    <cellStyle name="Hypertextový odkaz" xfId="11" builtinId="8" hidden="1"/>
    <cellStyle name="Normálna 2" xfId="2"/>
    <cellStyle name="Normální" xfId="0" builtinId="0"/>
    <cellStyle name="Použitý hypertextový odkaz" xfId="5" builtinId="9" hidden="1"/>
    <cellStyle name="Použitý hypertextový odkaz" xfId="7" builtinId="9" hidden="1"/>
    <cellStyle name="Použitý hypertextový odkaz" xfId="9" builtinId="9" hidden="1"/>
    <cellStyle name="Použitý hypertextový odkaz" xfId="12" builtinId="9" hidden="1"/>
    <cellStyle name="Správně" xfId="3" builtinId="26"/>
    <cellStyle name="Zvýraznění 6" xfId="10" builtinId="49"/>
  </cellStyles>
  <dxfs count="0"/>
  <tableStyles count="0" defaultTableStyle="TableStyleMedium2" defaultPivotStyle="PivotStyleLight16"/>
  <colors>
    <mruColors>
      <color rgb="FF0000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18</xdr:row>
      <xdr:rowOff>99060</xdr:rowOff>
    </xdr:from>
    <xdr:to>
      <xdr:col>1</xdr:col>
      <xdr:colOff>665305</xdr:colOff>
      <xdr:row>21</xdr:row>
      <xdr:rowOff>91440</xdr:rowOff>
    </xdr:to>
    <xdr:pic>
      <xdr:nvPicPr>
        <xdr:cNvPr id="15" name="Obrázok 14">
          <a:extLst>
            <a:ext uri="{FF2B5EF4-FFF2-40B4-BE49-F238E27FC236}">
              <a16:creationId xmlns="" xmlns:a16="http://schemas.microsoft.com/office/drawing/2014/main" id="{A008DD99-FEC1-4FC8-BAC2-A5C564BBF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" y="3954780"/>
          <a:ext cx="558625" cy="541020"/>
        </a:xfrm>
        <a:prstGeom prst="rect">
          <a:avLst/>
        </a:prstGeom>
      </xdr:spPr>
    </xdr:pic>
    <xdr:clientData/>
  </xdr:twoCellAnchor>
  <xdr:twoCellAnchor editAs="oneCell">
    <xdr:from>
      <xdr:col>2</xdr:col>
      <xdr:colOff>198120</xdr:colOff>
      <xdr:row>18</xdr:row>
      <xdr:rowOff>53341</xdr:rowOff>
    </xdr:from>
    <xdr:to>
      <xdr:col>2</xdr:col>
      <xdr:colOff>592355</xdr:colOff>
      <xdr:row>21</xdr:row>
      <xdr:rowOff>136427</xdr:rowOff>
    </xdr:to>
    <xdr:pic>
      <xdr:nvPicPr>
        <xdr:cNvPr id="16" name="Obrázok 15">
          <a:extLst>
            <a:ext uri="{FF2B5EF4-FFF2-40B4-BE49-F238E27FC236}">
              <a16:creationId xmlns="" xmlns:a16="http://schemas.microsoft.com/office/drawing/2014/main" id="{586C8EDD-054E-4E13-A8A0-5A8192F40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45920" y="3909061"/>
          <a:ext cx="394235" cy="631726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11</xdr:row>
      <xdr:rowOff>91439</xdr:rowOff>
    </xdr:from>
    <xdr:to>
      <xdr:col>9</xdr:col>
      <xdr:colOff>0</xdr:colOff>
      <xdr:row>13</xdr:row>
      <xdr:rowOff>174296</xdr:rowOff>
    </xdr:to>
    <xdr:grpSp>
      <xdr:nvGrpSpPr>
        <xdr:cNvPr id="50" name="Skupina 49">
          <a:extLst>
            <a:ext uri="{FF2B5EF4-FFF2-40B4-BE49-F238E27FC236}">
              <a16:creationId xmlns="" xmlns:a16="http://schemas.microsoft.com/office/drawing/2014/main" id="{0C4EDBE7-99A9-402C-AD86-6710BC425F31}"/>
            </a:ext>
          </a:extLst>
        </xdr:cNvPr>
        <xdr:cNvGrpSpPr/>
      </xdr:nvGrpSpPr>
      <xdr:grpSpPr>
        <a:xfrm>
          <a:off x="2834640" y="2232659"/>
          <a:ext cx="2369820" cy="814377"/>
          <a:chOff x="4411980" y="2225040"/>
          <a:chExt cx="2400048" cy="677640"/>
        </a:xfrm>
      </xdr:grpSpPr>
      <xdr:grpSp>
        <xdr:nvGrpSpPr>
          <xdr:cNvPr id="51" name="Skupina 50">
            <a:extLst>
              <a:ext uri="{FF2B5EF4-FFF2-40B4-BE49-F238E27FC236}">
                <a16:creationId xmlns="" xmlns:a16="http://schemas.microsoft.com/office/drawing/2014/main" id="{3CB51212-F0E3-4188-8564-47176A01CC5F}"/>
              </a:ext>
            </a:extLst>
          </xdr:cNvPr>
          <xdr:cNvGrpSpPr/>
        </xdr:nvGrpSpPr>
        <xdr:grpSpPr>
          <a:xfrm>
            <a:off x="4411980" y="2247900"/>
            <a:ext cx="827314" cy="632187"/>
            <a:chOff x="4411980" y="2247900"/>
            <a:chExt cx="827314" cy="632187"/>
          </a:xfrm>
        </xdr:grpSpPr>
        <xdr:pic>
          <xdr:nvPicPr>
            <xdr:cNvPr id="64" name="Obrázok 63" descr="http://www.senosan.com/var/klepsch/storage/images/portals/senosan-redesign/products/furniture-colors/senosan-r-high-gloss-films-uni/969007-2-ger-DE/senosan-r-high-gloss-films-uni_product_xl.jpg">
              <a:extLst>
                <a:ext uri="{FF2B5EF4-FFF2-40B4-BE49-F238E27FC236}">
                  <a16:creationId xmlns="" xmlns:a16="http://schemas.microsoft.com/office/drawing/2014/main" id="{84F99894-BFC3-43F1-9DB8-48C6048CE918}"/>
                </a:ext>
              </a:extLst>
            </xdr:cNvPr>
            <xdr:cNvPicPr preferRelativeResize="0">
              <a:picLocks noChangeArrowheads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10118" r="14605" b="7206"/>
            <a:stretch/>
          </xdr:blipFill>
          <xdr:spPr bwMode="auto">
            <a:xfrm>
              <a:off x="4411980" y="2255520"/>
              <a:ext cx="827314" cy="624567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5" name="BlokTextu 64">
              <a:extLst>
                <a:ext uri="{FF2B5EF4-FFF2-40B4-BE49-F238E27FC236}">
                  <a16:creationId xmlns="" xmlns:a16="http://schemas.microsoft.com/office/drawing/2014/main" id="{F154978E-238D-46CF-9E83-79D2DD894DB1}"/>
                </a:ext>
              </a:extLst>
            </xdr:cNvPr>
            <xdr:cNvSpPr txBox="1"/>
          </xdr:nvSpPr>
          <xdr:spPr>
            <a:xfrm>
              <a:off x="4450080" y="2247900"/>
              <a:ext cx="655320" cy="17526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sk-SK" sz="1100" b="1"/>
                <a:t>lesk</a:t>
              </a:r>
            </a:p>
          </xdr:txBody>
        </xdr:sp>
      </xdr:grpSp>
      <xdr:grpSp>
        <xdr:nvGrpSpPr>
          <xdr:cNvPr id="52" name="Skupina 51">
            <a:extLst>
              <a:ext uri="{FF2B5EF4-FFF2-40B4-BE49-F238E27FC236}">
                <a16:creationId xmlns="" xmlns:a16="http://schemas.microsoft.com/office/drawing/2014/main" id="{8056C601-B0DB-465A-BD9B-BA8416F17211}"/>
              </a:ext>
            </a:extLst>
          </xdr:cNvPr>
          <xdr:cNvGrpSpPr/>
        </xdr:nvGrpSpPr>
        <xdr:grpSpPr>
          <a:xfrm>
            <a:off x="5899801" y="2225040"/>
            <a:ext cx="912227" cy="677640"/>
            <a:chOff x="5899801" y="2225040"/>
            <a:chExt cx="912227" cy="677640"/>
          </a:xfrm>
        </xdr:grpSpPr>
        <xdr:pic>
          <xdr:nvPicPr>
            <xdr:cNvPr id="62" name="Obrázok 61">
              <a:extLst>
                <a:ext uri="{FF2B5EF4-FFF2-40B4-BE49-F238E27FC236}">
                  <a16:creationId xmlns="" xmlns:a16="http://schemas.microsoft.com/office/drawing/2014/main" id="{2F9D14CE-B294-4C59-8FCE-82A367E69618}"/>
                </a:ext>
              </a:extLst>
            </xdr:cNvPr>
            <xdr:cNvPicPr preferRelativeResize="0">
              <a:picLocks/>
            </xdr:cNvPicPr>
          </xdr:nvPicPr>
          <xdr:blipFill rotWithShape="1">
            <a:blip xmlns:r="http://schemas.openxmlformats.org/officeDocument/2006/relationships" r:embed="rId4"/>
            <a:srcRect l="63308"/>
            <a:stretch/>
          </xdr:blipFill>
          <xdr:spPr>
            <a:xfrm>
              <a:off x="5943600" y="2240280"/>
              <a:ext cx="842400" cy="662400"/>
            </a:xfrm>
            <a:prstGeom prst="rect">
              <a:avLst/>
            </a:prstGeom>
          </xdr:spPr>
        </xdr:pic>
        <xdr:sp macro="" textlink="">
          <xdr:nvSpPr>
            <xdr:cNvPr id="63" name="BlokTextu 62">
              <a:extLst>
                <a:ext uri="{FF2B5EF4-FFF2-40B4-BE49-F238E27FC236}">
                  <a16:creationId xmlns="" xmlns:a16="http://schemas.microsoft.com/office/drawing/2014/main" id="{A1ADDD57-F1DC-47BC-9C8E-430BCF8E614A}"/>
                </a:ext>
              </a:extLst>
            </xdr:cNvPr>
            <xdr:cNvSpPr txBox="1"/>
          </xdr:nvSpPr>
          <xdr:spPr>
            <a:xfrm>
              <a:off x="5899801" y="2225040"/>
              <a:ext cx="912227" cy="20574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sk-SK" sz="1100" b="1"/>
                <a:t>acrylglass</a:t>
              </a:r>
            </a:p>
          </xdr:txBody>
        </xdr:sp>
      </xdr:grpSp>
      <xdr:grpSp>
        <xdr:nvGrpSpPr>
          <xdr:cNvPr id="59" name="Skupina 58">
            <a:extLst>
              <a:ext uri="{FF2B5EF4-FFF2-40B4-BE49-F238E27FC236}">
                <a16:creationId xmlns="" xmlns:a16="http://schemas.microsoft.com/office/drawing/2014/main" id="{D71032F0-9947-4899-B7EE-418999E6AF4C}"/>
              </a:ext>
            </a:extLst>
          </xdr:cNvPr>
          <xdr:cNvGrpSpPr/>
        </xdr:nvGrpSpPr>
        <xdr:grpSpPr>
          <a:xfrm>
            <a:off x="5196840" y="2232660"/>
            <a:ext cx="843643" cy="663445"/>
            <a:chOff x="5196840" y="2232660"/>
            <a:chExt cx="843643" cy="663445"/>
          </a:xfrm>
        </xdr:grpSpPr>
        <xdr:pic>
          <xdr:nvPicPr>
            <xdr:cNvPr id="60" name="Obrázok 59" descr="http://www.senosan.com/var/klepsch/storage/images/portals/senosan-redesign/products/furniture-colors/senosan-r-supermatt-films/969288-2-ger-DE/senosan-r-supermatt-films_product_xl.jpg">
              <a:extLst>
                <a:ext uri="{FF2B5EF4-FFF2-40B4-BE49-F238E27FC236}">
                  <a16:creationId xmlns="" xmlns:a16="http://schemas.microsoft.com/office/drawing/2014/main" id="{3A0B4046-F7AC-43B6-9484-F7A7BDA7D33F}"/>
                </a:ext>
              </a:extLst>
            </xdr:cNvPr>
            <xdr:cNvPicPr>
              <a:picLocks noChangeAspect="1" noChangeArrowheads="1"/>
            </xdr:cNvPicPr>
          </xdr:nvPicPr>
          <xdr:blipFill rotWithShape="1"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692" r="12956" b="6477"/>
            <a:stretch/>
          </xdr:blipFill>
          <xdr:spPr bwMode="auto">
            <a:xfrm>
              <a:off x="5196840" y="2232660"/>
              <a:ext cx="843643" cy="66344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61" name="BlokTextu 60">
              <a:extLst>
                <a:ext uri="{FF2B5EF4-FFF2-40B4-BE49-F238E27FC236}">
                  <a16:creationId xmlns="" xmlns:a16="http://schemas.microsoft.com/office/drawing/2014/main" id="{634966B3-AB2D-4D13-B012-76E3B98B6BBE}"/>
                </a:ext>
              </a:extLst>
            </xdr:cNvPr>
            <xdr:cNvSpPr txBox="1"/>
          </xdr:nvSpPr>
          <xdr:spPr>
            <a:xfrm>
              <a:off x="5280660" y="2232660"/>
              <a:ext cx="655320" cy="17526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sk-SK" sz="1100" b="1"/>
                <a:t>matt</a:t>
              </a:r>
            </a:p>
          </xdr:txBody>
        </xdr:sp>
      </xdr:grpSp>
    </xdr:grpSp>
    <xdr:clientData/>
  </xdr:twoCellAnchor>
  <xdr:twoCellAnchor editAs="oneCell">
    <xdr:from>
      <xdr:col>0</xdr:col>
      <xdr:colOff>83820</xdr:colOff>
      <xdr:row>0</xdr:row>
      <xdr:rowOff>0</xdr:rowOff>
    </xdr:from>
    <xdr:to>
      <xdr:col>12</xdr:col>
      <xdr:colOff>0</xdr:colOff>
      <xdr:row>8</xdr:row>
      <xdr:rowOff>201937</xdr:rowOff>
    </xdr:to>
    <xdr:pic>
      <xdr:nvPicPr>
        <xdr:cNvPr id="46" name="Picture 5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83820" y="0"/>
          <a:ext cx="6469380" cy="17259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297180</xdr:colOff>
      <xdr:row>8</xdr:row>
      <xdr:rowOff>15240</xdr:rowOff>
    </xdr:from>
    <xdr:to>
      <xdr:col>13</xdr:col>
      <xdr:colOff>166687</xdr:colOff>
      <xdr:row>11</xdr:row>
      <xdr:rowOff>99060</xdr:rowOff>
    </xdr:to>
    <xdr:sp macro="" textlink="">
      <xdr:nvSpPr>
        <xdr:cNvPr id="17" name="BlokTextu 16">
          <a:extLst>
            <a:ext uri="{FF2B5EF4-FFF2-40B4-BE49-F238E27FC236}">
              <a16:creationId xmlns="" xmlns:a16="http://schemas.microsoft.com/office/drawing/2014/main" id="{E12C2936-C425-43FF-8E9E-2C36F180EC8D}"/>
            </a:ext>
          </a:extLst>
        </xdr:cNvPr>
        <xdr:cNvSpPr txBox="1"/>
      </xdr:nvSpPr>
      <xdr:spPr>
        <a:xfrm>
          <a:off x="6369368" y="1753553"/>
          <a:ext cx="1691163" cy="655320"/>
        </a:xfrm>
        <a:prstGeom prst="rect">
          <a:avLst/>
        </a:prstGeom>
        <a:noFill/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 b="1">
              <a:solidFill>
                <a:srgbClr val="00B050"/>
              </a:solidFill>
            </a:rPr>
            <a:t>Vyberte prosím správný  dekor </a:t>
          </a:r>
          <a:r>
            <a:rPr lang="sk-SK" sz="1100" b="1" baseline="0">
              <a:solidFill>
                <a:srgbClr val="00B050"/>
              </a:solidFill>
            </a:rPr>
            <a:t> nabídky</a:t>
          </a:r>
          <a:r>
            <a:rPr lang="sk-SK" sz="1100" b="1">
              <a:solidFill>
                <a:srgbClr val="00B050"/>
              </a:solidFill>
            </a:rPr>
            <a:t> </a:t>
          </a:r>
        </a:p>
      </xdr:txBody>
    </xdr:sp>
    <xdr:clientData/>
  </xdr:twoCellAnchor>
  <xdr:twoCellAnchor editAs="oneCell">
    <xdr:from>
      <xdr:col>0</xdr:col>
      <xdr:colOff>60960</xdr:colOff>
      <xdr:row>2</xdr:row>
      <xdr:rowOff>106680</xdr:rowOff>
    </xdr:from>
    <xdr:to>
      <xdr:col>13</xdr:col>
      <xdr:colOff>601980</xdr:colOff>
      <xdr:row>6</xdr:row>
      <xdr:rowOff>160020</xdr:rowOff>
    </xdr:to>
    <xdr:pic>
      <xdr:nvPicPr>
        <xdr:cNvPr id="8" name="Obrázok 7">
          <a:extLst>
            <a:ext uri="{FF2B5EF4-FFF2-40B4-BE49-F238E27FC236}">
              <a16:creationId xmlns="" xmlns:a16="http://schemas.microsoft.com/office/drawing/2014/main" id="{ED4EF4A6-2496-4310-8CFF-ECE3621A49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876" t="39041" r="75974" b="53329"/>
        <a:stretch/>
      </xdr:blipFill>
      <xdr:spPr>
        <a:xfrm>
          <a:off x="60960" y="655320"/>
          <a:ext cx="8465820" cy="7848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4</xdr:row>
      <xdr:rowOff>129540</xdr:rowOff>
    </xdr:from>
    <xdr:to>
      <xdr:col>8</xdr:col>
      <xdr:colOff>472440</xdr:colOff>
      <xdr:row>6</xdr:row>
      <xdr:rowOff>106680</xdr:rowOff>
    </xdr:to>
    <xdr:sp macro="" textlink="">
      <xdr:nvSpPr>
        <xdr:cNvPr id="19" name="BlokTextu 18">
          <a:extLst>
            <a:ext uri="{FF2B5EF4-FFF2-40B4-BE49-F238E27FC236}">
              <a16:creationId xmlns="" xmlns:a16="http://schemas.microsoft.com/office/drawing/2014/main" id="{B3883E6D-FA2B-4A52-8B39-51E044E05E40}"/>
            </a:ext>
          </a:extLst>
        </xdr:cNvPr>
        <xdr:cNvSpPr txBox="1"/>
      </xdr:nvSpPr>
      <xdr:spPr>
        <a:xfrm>
          <a:off x="38100" y="1043940"/>
          <a:ext cx="5311140" cy="342900"/>
        </a:xfrm>
        <a:prstGeom prst="rect">
          <a:avLst/>
        </a:prstGeom>
        <a:noFill/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k-SK" sz="1100"/>
        </a:p>
      </xdr:txBody>
    </xdr:sp>
    <xdr:clientData/>
  </xdr:twoCellAnchor>
  <xdr:twoCellAnchor>
    <xdr:from>
      <xdr:col>8</xdr:col>
      <xdr:colOff>403860</xdr:colOff>
      <xdr:row>6</xdr:row>
      <xdr:rowOff>45720</xdr:rowOff>
    </xdr:from>
    <xdr:to>
      <xdr:col>10</xdr:col>
      <xdr:colOff>281940</xdr:colOff>
      <xdr:row>9</xdr:row>
      <xdr:rowOff>160020</xdr:rowOff>
    </xdr:to>
    <xdr:cxnSp macro="">
      <xdr:nvCxnSpPr>
        <xdr:cNvPr id="21" name="Rovná spojovacia šípka 20">
          <a:extLst>
            <a:ext uri="{FF2B5EF4-FFF2-40B4-BE49-F238E27FC236}">
              <a16:creationId xmlns="" xmlns:a16="http://schemas.microsoft.com/office/drawing/2014/main" id="{9A7DCF4E-E903-46A5-A888-D77C939DC19E}"/>
            </a:ext>
          </a:extLst>
        </xdr:cNvPr>
        <xdr:cNvCxnSpPr/>
      </xdr:nvCxnSpPr>
      <xdr:spPr>
        <a:xfrm>
          <a:off x="5280660" y="1325880"/>
          <a:ext cx="1097280" cy="662940"/>
        </a:xfrm>
        <a:prstGeom prst="straightConnector1">
          <a:avLst/>
        </a:prstGeom>
        <a:ln w="571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11</xdr:row>
      <xdr:rowOff>153094</xdr:rowOff>
    </xdr:from>
    <xdr:to>
      <xdr:col>13</xdr:col>
      <xdr:colOff>560914</xdr:colOff>
      <xdr:row>24</xdr:row>
      <xdr:rowOff>154533</xdr:rowOff>
    </xdr:to>
    <xdr:pic>
      <xdr:nvPicPr>
        <xdr:cNvPr id="22" name="Obrázok 21">
          <a:extLst>
            <a:ext uri="{FF2B5EF4-FFF2-40B4-BE49-F238E27FC236}">
              <a16:creationId xmlns="" xmlns:a16="http://schemas.microsoft.com/office/drawing/2014/main" id="{D3093DAA-FCE2-4FD2-AC37-BA4199724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347654"/>
          <a:ext cx="8485714" cy="2378879"/>
        </a:xfrm>
        <a:prstGeom prst="rect">
          <a:avLst/>
        </a:prstGeom>
      </xdr:spPr>
    </xdr:pic>
    <xdr:clientData/>
  </xdr:twoCellAnchor>
  <xdr:twoCellAnchor>
    <xdr:from>
      <xdr:col>7</xdr:col>
      <xdr:colOff>358140</xdr:colOff>
      <xdr:row>17</xdr:row>
      <xdr:rowOff>175260</xdr:rowOff>
    </xdr:from>
    <xdr:to>
      <xdr:col>10</xdr:col>
      <xdr:colOff>419100</xdr:colOff>
      <xdr:row>21</xdr:row>
      <xdr:rowOff>38100</xdr:rowOff>
    </xdr:to>
    <xdr:sp macro="" textlink="">
      <xdr:nvSpPr>
        <xdr:cNvPr id="24" name="BlokTextu 23">
          <a:extLst>
            <a:ext uri="{FF2B5EF4-FFF2-40B4-BE49-F238E27FC236}">
              <a16:creationId xmlns="" xmlns:a16="http://schemas.microsoft.com/office/drawing/2014/main" id="{638DACA7-3193-4C93-BFCF-A438E15063AE}"/>
            </a:ext>
          </a:extLst>
        </xdr:cNvPr>
        <xdr:cNvSpPr txBox="1"/>
      </xdr:nvSpPr>
      <xdr:spPr>
        <a:xfrm>
          <a:off x="4625340" y="3497580"/>
          <a:ext cx="1889760" cy="594360"/>
        </a:xfrm>
        <a:prstGeom prst="rect">
          <a:avLst/>
        </a:prstGeom>
        <a:noFill/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k-SK" sz="1100"/>
        </a:p>
      </xdr:txBody>
    </xdr:sp>
    <xdr:clientData/>
  </xdr:twoCellAnchor>
  <xdr:twoCellAnchor>
    <xdr:from>
      <xdr:col>8</xdr:col>
      <xdr:colOff>7620</xdr:colOff>
      <xdr:row>20</xdr:row>
      <xdr:rowOff>137160</xdr:rowOff>
    </xdr:from>
    <xdr:to>
      <xdr:col>10</xdr:col>
      <xdr:colOff>182880</xdr:colOff>
      <xdr:row>26</xdr:row>
      <xdr:rowOff>167640</xdr:rowOff>
    </xdr:to>
    <xdr:cxnSp macro="">
      <xdr:nvCxnSpPr>
        <xdr:cNvPr id="25" name="Rovná spojovacia šípka 24">
          <a:extLst>
            <a:ext uri="{FF2B5EF4-FFF2-40B4-BE49-F238E27FC236}">
              <a16:creationId xmlns="" xmlns:a16="http://schemas.microsoft.com/office/drawing/2014/main" id="{0954DD83-99CF-4B54-8BBD-86287F532A60}"/>
            </a:ext>
          </a:extLst>
        </xdr:cNvPr>
        <xdr:cNvCxnSpPr/>
      </xdr:nvCxnSpPr>
      <xdr:spPr>
        <a:xfrm flipH="1">
          <a:off x="4884420" y="4008120"/>
          <a:ext cx="1394460" cy="1127760"/>
        </a:xfrm>
        <a:prstGeom prst="straightConnector1">
          <a:avLst/>
        </a:prstGeom>
        <a:ln w="5715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137160</xdr:colOff>
      <xdr:row>26</xdr:row>
      <xdr:rowOff>175260</xdr:rowOff>
    </xdr:from>
    <xdr:to>
      <xdr:col>9</xdr:col>
      <xdr:colOff>220980</xdr:colOff>
      <xdr:row>32</xdr:row>
      <xdr:rowOff>91440</xdr:rowOff>
    </xdr:to>
    <xdr:sp macro="" textlink="">
      <xdr:nvSpPr>
        <xdr:cNvPr id="28" name="BlokTextu 27">
          <a:extLst>
            <a:ext uri="{FF2B5EF4-FFF2-40B4-BE49-F238E27FC236}">
              <a16:creationId xmlns="" xmlns:a16="http://schemas.microsoft.com/office/drawing/2014/main" id="{12CC0EB7-FF76-4B4D-9126-537D2D42D51E}"/>
            </a:ext>
          </a:extLst>
        </xdr:cNvPr>
        <xdr:cNvSpPr txBox="1"/>
      </xdr:nvSpPr>
      <xdr:spPr>
        <a:xfrm>
          <a:off x="3794760" y="5143500"/>
          <a:ext cx="1912620" cy="1013460"/>
        </a:xfrm>
        <a:prstGeom prst="rect">
          <a:avLst/>
        </a:prstGeom>
        <a:noFill/>
        <a:ln w="38100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 b="1">
              <a:solidFill>
                <a:srgbClr val="00B050"/>
              </a:solidFill>
            </a:rPr>
            <a:t>Vyberte prosím z nabídky správnou tloušťku dílce. Duplovaný dílec</a:t>
          </a:r>
          <a:r>
            <a:rPr lang="sk-SK" sz="1100" b="1" baseline="0">
              <a:solidFill>
                <a:srgbClr val="00B050"/>
              </a:solidFill>
            </a:rPr>
            <a:t> tloušťky  </a:t>
          </a:r>
          <a:r>
            <a:rPr lang="sk-SK" sz="1100" b="1">
              <a:solidFill>
                <a:srgbClr val="00B050"/>
              </a:solidFill>
            </a:rPr>
            <a:t>36mm je dvojnásobná cena dílce tl.18mm.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7"/>
  <sheetViews>
    <sheetView showGridLines="0" tabSelected="1" view="pageBreakPreview" topLeftCell="A16" zoomScale="125" zoomScaleNormal="125" zoomScaleSheetLayoutView="100" zoomScalePageLayoutView="125" workbookViewId="0">
      <selection activeCell="A17" sqref="A17:H17"/>
    </sheetView>
  </sheetViews>
  <sheetFormatPr defaultColWidth="0" defaultRowHeight="15" zeroHeight="1" x14ac:dyDescent="0.25"/>
  <cols>
    <col min="1" max="1" width="5.7109375" customWidth="1"/>
    <col min="2" max="2" width="13.7109375" customWidth="1"/>
    <col min="3" max="3" width="14" customWidth="1"/>
    <col min="4" max="4" width="9" customWidth="1"/>
    <col min="5" max="5" width="7.42578125" customWidth="1"/>
    <col min="6" max="6" width="3.5703125" customWidth="1"/>
    <col min="7" max="7" width="9" hidden="1" customWidth="1"/>
    <col min="8" max="8" width="9.140625" customWidth="1"/>
    <col min="9" max="9" width="15.42578125" customWidth="1"/>
    <col min="10" max="12" width="6.7109375" customWidth="1"/>
    <col min="13" max="13" width="6.5703125" customWidth="1"/>
    <col min="14" max="14" width="17.28515625" hidden="1" customWidth="1"/>
    <col min="15" max="15" width="10" hidden="1" customWidth="1"/>
    <col min="16" max="27" width="6.7109375" hidden="1" customWidth="1"/>
    <col min="28" max="16375" width="6.7109375" customWidth="1"/>
    <col min="16376" max="16377" width="6.85546875" customWidth="1"/>
    <col min="16378" max="16378" width="5.85546875" customWidth="1"/>
    <col min="16379" max="16379" width="4.42578125" customWidth="1"/>
    <col min="16380" max="16380" width="6" customWidth="1"/>
    <col min="16381" max="16381" width="2.5703125" customWidth="1"/>
    <col min="16382" max="16384" width="7" customWidth="1"/>
  </cols>
  <sheetData>
    <row r="1" spans="1:13" s="12" customFormat="1" x14ac:dyDescent="0.25"/>
    <row r="2" spans="1:13" s="12" customFormat="1" x14ac:dyDescent="0.25"/>
    <row r="3" spans="1:13" s="12" customFormat="1" x14ac:dyDescent="0.25"/>
    <row r="4" spans="1:13" s="12" customFormat="1" x14ac:dyDescent="0.25"/>
    <row r="5" spans="1:13" s="12" customFormat="1" x14ac:dyDescent="0.25"/>
    <row r="6" spans="1:13" s="12" customFormat="1" x14ac:dyDescent="0.25"/>
    <row r="7" spans="1:13" s="12" customFormat="1" x14ac:dyDescent="0.25"/>
    <row r="8" spans="1:13" s="12" customFormat="1" x14ac:dyDescent="0.25"/>
    <row r="9" spans="1:13" s="12" customFormat="1" ht="17.100000000000001" customHeight="1" x14ac:dyDescent="0.35">
      <c r="H9" s="20"/>
      <c r="I9" s="20"/>
    </row>
    <row r="10" spans="1:13" ht="15" customHeight="1" x14ac:dyDescent="0.25">
      <c r="A10" s="52" t="s">
        <v>17</v>
      </c>
      <c r="B10" s="52"/>
      <c r="C10" s="52"/>
      <c r="D10" s="52"/>
      <c r="E10" s="52"/>
      <c r="F10" s="52"/>
      <c r="G10" s="52"/>
      <c r="H10" s="52"/>
      <c r="I10" s="52"/>
      <c r="J10" s="66"/>
      <c r="K10" s="66"/>
      <c r="L10" s="66"/>
      <c r="M10" s="66"/>
    </row>
    <row r="11" spans="1:13" ht="17.100000000000001" customHeight="1" x14ac:dyDescent="0.25">
      <c r="A11" s="52"/>
      <c r="B11" s="52"/>
      <c r="C11" s="52"/>
      <c r="D11" s="52"/>
      <c r="E11" s="52"/>
      <c r="F11" s="52"/>
      <c r="G11" s="52"/>
      <c r="H11" s="52"/>
      <c r="I11" s="52"/>
      <c r="J11" s="66"/>
      <c r="K11" s="66"/>
      <c r="L11" s="66"/>
      <c r="M11" s="66"/>
    </row>
    <row r="12" spans="1:13" ht="42.95" customHeight="1" x14ac:dyDescent="0.3">
      <c r="A12" s="63" t="s">
        <v>46</v>
      </c>
      <c r="B12" s="63"/>
      <c r="C12" s="63"/>
      <c r="D12" s="21"/>
      <c r="E12" s="6"/>
      <c r="F12" s="6"/>
      <c r="G12" s="6"/>
      <c r="H12" s="6"/>
      <c r="I12" s="6"/>
      <c r="J12" s="32" t="s">
        <v>45</v>
      </c>
      <c r="K12" s="32"/>
      <c r="L12" s="32"/>
      <c r="M12" s="32"/>
    </row>
    <row r="13" spans="1:13" ht="15" customHeight="1" x14ac:dyDescent="0.25">
      <c r="A13" s="53" t="s">
        <v>16</v>
      </c>
      <c r="B13" s="53"/>
      <c r="C13" s="64"/>
      <c r="D13" s="64"/>
      <c r="J13" s="32"/>
      <c r="K13" s="32"/>
      <c r="L13" s="32"/>
      <c r="M13" s="32"/>
    </row>
    <row r="14" spans="1:13" ht="20.100000000000001" customHeight="1" x14ac:dyDescent="0.25">
      <c r="A14" s="54"/>
      <c r="B14" s="54"/>
      <c r="C14" s="65"/>
      <c r="D14" s="65"/>
      <c r="H14" s="33"/>
      <c r="I14" s="33"/>
      <c r="J14" s="33"/>
      <c r="K14" s="46"/>
      <c r="L14" s="47"/>
      <c r="M14" s="47"/>
    </row>
    <row r="15" spans="1:13" ht="30" customHeight="1" x14ac:dyDescent="0.25">
      <c r="A15" s="70" t="s">
        <v>0</v>
      </c>
      <c r="B15" s="71"/>
      <c r="C15" s="71"/>
      <c r="D15" s="71"/>
      <c r="E15" s="71"/>
      <c r="F15" s="71"/>
      <c r="G15" s="71"/>
      <c r="H15" s="72"/>
      <c r="I15" s="42" t="s">
        <v>18</v>
      </c>
      <c r="J15" s="34" t="s">
        <v>56</v>
      </c>
      <c r="K15" s="35"/>
      <c r="L15" s="38" t="s">
        <v>44</v>
      </c>
      <c r="M15" s="39"/>
    </row>
    <row r="16" spans="1:13" ht="27" customHeight="1" x14ac:dyDescent="0.25">
      <c r="A16" s="73"/>
      <c r="B16" s="74"/>
      <c r="C16" s="74"/>
      <c r="D16" s="74"/>
      <c r="E16" s="74"/>
      <c r="F16" s="74"/>
      <c r="G16" s="74"/>
      <c r="H16" s="75"/>
      <c r="I16" s="43"/>
      <c r="J16" s="36"/>
      <c r="K16" s="37"/>
      <c r="L16" s="40"/>
      <c r="M16" s="41"/>
    </row>
    <row r="17" spans="1:15" ht="14.45" customHeight="1" x14ac:dyDescent="0.25">
      <c r="A17" s="67" t="s">
        <v>55</v>
      </c>
      <c r="B17" s="68"/>
      <c r="C17" s="68"/>
      <c r="D17" s="68"/>
      <c r="E17" s="68"/>
      <c r="F17" s="68"/>
      <c r="G17" s="68"/>
      <c r="H17" s="69"/>
      <c r="I17" s="19">
        <f>VLOOKUP(A17,Ceník!A2:AE39,23,FALSE)</f>
        <v>1909</v>
      </c>
      <c r="J17" s="44">
        <f>SUMPRODUCT(E23:E54*G23:G54)</f>
        <v>0</v>
      </c>
      <c r="K17" s="44"/>
      <c r="L17" s="45">
        <f>I17*J17</f>
        <v>0</v>
      </c>
      <c r="M17" s="45"/>
    </row>
    <row r="18" spans="1:15" s="12" customFormat="1" ht="14.45" customHeight="1" x14ac:dyDescent="0.25">
      <c r="A18" s="26" t="s">
        <v>19</v>
      </c>
      <c r="B18" s="59" t="s">
        <v>48</v>
      </c>
      <c r="C18" s="59" t="s">
        <v>49</v>
      </c>
      <c r="D18" s="26" t="s">
        <v>20</v>
      </c>
      <c r="E18" s="26" t="s">
        <v>42</v>
      </c>
      <c r="F18" s="56"/>
      <c r="G18" s="26" t="s">
        <v>40</v>
      </c>
      <c r="H18" s="55" t="s">
        <v>43</v>
      </c>
      <c r="I18" s="38" t="s">
        <v>54</v>
      </c>
      <c r="J18" s="26" t="s">
        <v>21</v>
      </c>
      <c r="K18" s="27"/>
      <c r="L18" s="27"/>
      <c r="M18" s="27"/>
    </row>
    <row r="19" spans="1:15" s="12" customFormat="1" ht="14.45" customHeight="1" x14ac:dyDescent="0.25">
      <c r="A19" s="28"/>
      <c r="B19" s="60"/>
      <c r="C19" s="60"/>
      <c r="D19" s="28"/>
      <c r="E19" s="28"/>
      <c r="F19" s="57"/>
      <c r="G19" s="28"/>
      <c r="H19" s="55"/>
      <c r="I19" s="62"/>
      <c r="J19" s="28"/>
      <c r="K19" s="29"/>
      <c r="L19" s="29"/>
      <c r="M19" s="29"/>
    </row>
    <row r="20" spans="1:15" s="12" customFormat="1" ht="14.45" customHeight="1" x14ac:dyDescent="0.25">
      <c r="A20" s="28"/>
      <c r="B20" s="60"/>
      <c r="C20" s="60"/>
      <c r="D20" s="28"/>
      <c r="E20" s="28"/>
      <c r="F20" s="57"/>
      <c r="G20" s="28"/>
      <c r="H20" s="55"/>
      <c r="I20" s="62"/>
      <c r="J20" s="28"/>
      <c r="K20" s="29"/>
      <c r="L20" s="29"/>
      <c r="M20" s="29"/>
    </row>
    <row r="21" spans="1:15" s="12" customFormat="1" ht="14.45" customHeight="1" x14ac:dyDescent="0.25">
      <c r="A21" s="28"/>
      <c r="B21" s="60"/>
      <c r="C21" s="60"/>
      <c r="D21" s="28"/>
      <c r="E21" s="28"/>
      <c r="F21" s="57"/>
      <c r="G21" s="28"/>
      <c r="H21" s="55"/>
      <c r="I21" s="62"/>
      <c r="J21" s="30"/>
      <c r="K21" s="31"/>
      <c r="L21" s="31"/>
      <c r="M21" s="31"/>
    </row>
    <row r="22" spans="1:15" s="12" customFormat="1" x14ac:dyDescent="0.25">
      <c r="A22" s="30"/>
      <c r="B22" s="61"/>
      <c r="C22" s="61"/>
      <c r="D22" s="30"/>
      <c r="E22" s="30"/>
      <c r="F22" s="58"/>
      <c r="G22" s="30"/>
      <c r="H22" s="55"/>
      <c r="I22" s="40"/>
      <c r="J22" s="18" t="s">
        <v>1</v>
      </c>
      <c r="K22" s="18" t="s">
        <v>2</v>
      </c>
      <c r="L22" s="18" t="s">
        <v>3</v>
      </c>
      <c r="M22" s="18" t="s">
        <v>4</v>
      </c>
    </row>
    <row r="23" spans="1:15" x14ac:dyDescent="0.25">
      <c r="A23" s="23">
        <v>1</v>
      </c>
      <c r="B23" s="24"/>
      <c r="C23" s="24"/>
      <c r="D23" s="22"/>
      <c r="E23" s="49">
        <f t="shared" ref="E23:E54" si="0">B23*C23*D23/1000000</f>
        <v>0</v>
      </c>
      <c r="F23" s="49"/>
      <c r="G23" s="10">
        <f>IF(I23="Základní",1,IF(I23="DUBLOVANÝ",2,IF(I23="Dublovaný LDTD",1.8)))</f>
        <v>1</v>
      </c>
      <c r="H23" s="11">
        <f>E23*$I$17*G23</f>
        <v>0</v>
      </c>
      <c r="I23" s="9" t="s">
        <v>39</v>
      </c>
      <c r="J23" s="5">
        <v>1</v>
      </c>
      <c r="K23" s="5">
        <v>1</v>
      </c>
      <c r="L23" s="5">
        <v>1</v>
      </c>
      <c r="M23" s="5">
        <v>1</v>
      </c>
    </row>
    <row r="24" spans="1:15" x14ac:dyDescent="0.25">
      <c r="A24" s="23">
        <v>2</v>
      </c>
      <c r="B24" s="24"/>
      <c r="C24" s="24"/>
      <c r="D24" s="22"/>
      <c r="E24" s="49">
        <f t="shared" si="0"/>
        <v>0</v>
      </c>
      <c r="F24" s="49"/>
      <c r="G24" s="10">
        <f t="shared" ref="G24:G54" si="1">IF(I24="Základní",1,IF(I24="DUBLOVANÝ",2,IF(I24="Dublovaný LDTD",1.8)))</f>
        <v>1</v>
      </c>
      <c r="H24" s="11">
        <f t="shared" ref="H24:H54" si="2">E24*$I$17*G24</f>
        <v>0</v>
      </c>
      <c r="I24" s="9" t="s">
        <v>39</v>
      </c>
      <c r="J24" s="5">
        <v>1</v>
      </c>
      <c r="K24" s="5">
        <v>1</v>
      </c>
      <c r="L24" s="5">
        <v>1</v>
      </c>
      <c r="M24" s="5">
        <v>1</v>
      </c>
    </row>
    <row r="25" spans="1:15" x14ac:dyDescent="0.25">
      <c r="A25" s="23">
        <v>3</v>
      </c>
      <c r="B25" s="24"/>
      <c r="C25" s="24"/>
      <c r="D25" s="22"/>
      <c r="E25" s="49">
        <f t="shared" si="0"/>
        <v>0</v>
      </c>
      <c r="F25" s="49"/>
      <c r="G25" s="10">
        <f t="shared" si="1"/>
        <v>1</v>
      </c>
      <c r="H25" s="11">
        <f t="shared" si="2"/>
        <v>0</v>
      </c>
      <c r="I25" s="9" t="s">
        <v>39</v>
      </c>
      <c r="J25" s="5">
        <v>1</v>
      </c>
      <c r="K25" s="5">
        <v>1</v>
      </c>
      <c r="L25" s="5">
        <v>1</v>
      </c>
      <c r="M25" s="5">
        <v>1</v>
      </c>
    </row>
    <row r="26" spans="1:15" x14ac:dyDescent="0.25">
      <c r="A26" s="23">
        <v>4</v>
      </c>
      <c r="B26" s="24"/>
      <c r="C26" s="24"/>
      <c r="D26" s="22"/>
      <c r="E26" s="49">
        <f t="shared" si="0"/>
        <v>0</v>
      </c>
      <c r="F26" s="49"/>
      <c r="G26" s="10">
        <f t="shared" si="1"/>
        <v>1</v>
      </c>
      <c r="H26" s="11">
        <f t="shared" si="2"/>
        <v>0</v>
      </c>
      <c r="I26" s="9" t="s">
        <v>39</v>
      </c>
      <c r="J26" s="5">
        <v>1</v>
      </c>
      <c r="K26" s="5">
        <v>1</v>
      </c>
      <c r="L26" s="5">
        <v>1</v>
      </c>
      <c r="M26" s="5">
        <v>1</v>
      </c>
      <c r="O26" t="s">
        <v>53</v>
      </c>
    </row>
    <row r="27" spans="1:15" x14ac:dyDescent="0.25">
      <c r="A27" s="23">
        <v>5</v>
      </c>
      <c r="B27" s="24"/>
      <c r="C27" s="24"/>
      <c r="D27" s="22"/>
      <c r="E27" s="49">
        <f t="shared" si="0"/>
        <v>0</v>
      </c>
      <c r="F27" s="49"/>
      <c r="G27" s="10">
        <f t="shared" si="1"/>
        <v>1</v>
      </c>
      <c r="H27" s="11">
        <f t="shared" si="2"/>
        <v>0</v>
      </c>
      <c r="I27" s="9" t="s">
        <v>39</v>
      </c>
      <c r="J27" s="5">
        <v>1</v>
      </c>
      <c r="K27" s="5">
        <v>1</v>
      </c>
      <c r="L27" s="5">
        <v>1</v>
      </c>
      <c r="M27" s="5">
        <v>1</v>
      </c>
      <c r="N27" t="s">
        <v>39</v>
      </c>
      <c r="O27">
        <v>1</v>
      </c>
    </row>
    <row r="28" spans="1:15" x14ac:dyDescent="0.25">
      <c r="A28" s="23">
        <v>6</v>
      </c>
      <c r="B28" s="24"/>
      <c r="C28" s="24"/>
      <c r="D28" s="22"/>
      <c r="E28" s="49">
        <f t="shared" si="0"/>
        <v>0</v>
      </c>
      <c r="F28" s="49"/>
      <c r="G28" s="10">
        <f t="shared" si="1"/>
        <v>1</v>
      </c>
      <c r="H28" s="11">
        <f t="shared" si="2"/>
        <v>0</v>
      </c>
      <c r="I28" s="9" t="s">
        <v>39</v>
      </c>
      <c r="J28" s="5">
        <v>1</v>
      </c>
      <c r="K28" s="5">
        <v>1</v>
      </c>
      <c r="L28" s="5">
        <v>1</v>
      </c>
      <c r="M28" s="5">
        <v>1</v>
      </c>
      <c r="N28" s="8" t="s">
        <v>38</v>
      </c>
      <c r="O28">
        <v>2</v>
      </c>
    </row>
    <row r="29" spans="1:15" x14ac:dyDescent="0.25">
      <c r="A29" s="23">
        <v>7</v>
      </c>
      <c r="B29" s="24"/>
      <c r="C29" s="24"/>
      <c r="D29" s="22"/>
      <c r="E29" s="49">
        <f t="shared" si="0"/>
        <v>0</v>
      </c>
      <c r="F29" s="49"/>
      <c r="G29" s="10">
        <f t="shared" si="1"/>
        <v>1</v>
      </c>
      <c r="H29" s="11">
        <f t="shared" si="2"/>
        <v>0</v>
      </c>
      <c r="I29" s="9" t="s">
        <v>39</v>
      </c>
      <c r="J29" s="5">
        <v>1</v>
      </c>
      <c r="K29" s="5">
        <v>1</v>
      </c>
      <c r="L29" s="5">
        <v>1</v>
      </c>
      <c r="M29" s="5">
        <v>1</v>
      </c>
      <c r="N29" t="s">
        <v>52</v>
      </c>
      <c r="O29">
        <v>1.8</v>
      </c>
    </row>
    <row r="30" spans="1:15" x14ac:dyDescent="0.25">
      <c r="A30" s="23">
        <v>8</v>
      </c>
      <c r="B30" s="24"/>
      <c r="C30" s="24"/>
      <c r="D30" s="22"/>
      <c r="E30" s="49">
        <f t="shared" si="0"/>
        <v>0</v>
      </c>
      <c r="F30" s="49"/>
      <c r="G30" s="10">
        <f t="shared" si="1"/>
        <v>1</v>
      </c>
      <c r="H30" s="11">
        <f t="shared" si="2"/>
        <v>0</v>
      </c>
      <c r="I30" s="9" t="s">
        <v>39</v>
      </c>
      <c r="J30" s="5">
        <v>1</v>
      </c>
      <c r="K30" s="5">
        <v>1</v>
      </c>
      <c r="L30" s="5">
        <v>1</v>
      </c>
      <c r="M30" s="5">
        <v>1</v>
      </c>
    </row>
    <row r="31" spans="1:15" x14ac:dyDescent="0.25">
      <c r="A31" s="23">
        <v>9</v>
      </c>
      <c r="B31" s="24"/>
      <c r="C31" s="24"/>
      <c r="D31" s="22"/>
      <c r="E31" s="49">
        <f t="shared" si="0"/>
        <v>0</v>
      </c>
      <c r="F31" s="49"/>
      <c r="G31" s="10">
        <f t="shared" si="1"/>
        <v>1</v>
      </c>
      <c r="H31" s="11">
        <f t="shared" si="2"/>
        <v>0</v>
      </c>
      <c r="I31" s="9" t="s">
        <v>39</v>
      </c>
      <c r="J31" s="5">
        <v>1</v>
      </c>
      <c r="K31" s="5">
        <v>1</v>
      </c>
      <c r="L31" s="5">
        <v>1</v>
      </c>
      <c r="M31" s="5">
        <v>1</v>
      </c>
    </row>
    <row r="32" spans="1:15" x14ac:dyDescent="0.25">
      <c r="A32" s="23">
        <v>10</v>
      </c>
      <c r="B32" s="24"/>
      <c r="C32" s="24"/>
      <c r="D32" s="22"/>
      <c r="E32" s="49">
        <f t="shared" si="0"/>
        <v>0</v>
      </c>
      <c r="F32" s="49"/>
      <c r="G32" s="10">
        <f t="shared" si="1"/>
        <v>1</v>
      </c>
      <c r="H32" s="11">
        <f t="shared" si="2"/>
        <v>0</v>
      </c>
      <c r="I32" s="9" t="s">
        <v>39</v>
      </c>
      <c r="J32" s="5">
        <v>1</v>
      </c>
      <c r="K32" s="5">
        <v>1</v>
      </c>
      <c r="L32" s="5">
        <v>1</v>
      </c>
      <c r="M32" s="5">
        <v>1</v>
      </c>
    </row>
    <row r="33" spans="1:13" x14ac:dyDescent="0.25">
      <c r="A33" s="23">
        <v>11</v>
      </c>
      <c r="B33" s="24"/>
      <c r="C33" s="24"/>
      <c r="D33" s="22"/>
      <c r="E33" s="49">
        <f t="shared" si="0"/>
        <v>0</v>
      </c>
      <c r="F33" s="49"/>
      <c r="G33" s="10">
        <f t="shared" si="1"/>
        <v>1</v>
      </c>
      <c r="H33" s="11">
        <f t="shared" si="2"/>
        <v>0</v>
      </c>
      <c r="I33" s="9" t="s">
        <v>39</v>
      </c>
      <c r="J33" s="5">
        <v>1</v>
      </c>
      <c r="K33" s="5">
        <v>1</v>
      </c>
      <c r="L33" s="5">
        <v>1</v>
      </c>
      <c r="M33" s="5">
        <v>1</v>
      </c>
    </row>
    <row r="34" spans="1:13" x14ac:dyDescent="0.25">
      <c r="A34" s="23">
        <v>12</v>
      </c>
      <c r="B34" s="24"/>
      <c r="C34" s="24"/>
      <c r="D34" s="22"/>
      <c r="E34" s="49">
        <f t="shared" si="0"/>
        <v>0</v>
      </c>
      <c r="F34" s="49"/>
      <c r="G34" s="10">
        <f t="shared" si="1"/>
        <v>1</v>
      </c>
      <c r="H34" s="11">
        <f t="shared" si="2"/>
        <v>0</v>
      </c>
      <c r="I34" s="9" t="s">
        <v>39</v>
      </c>
      <c r="J34" s="5">
        <v>1</v>
      </c>
      <c r="K34" s="5">
        <v>1</v>
      </c>
      <c r="L34" s="5">
        <v>1</v>
      </c>
      <c r="M34" s="5">
        <v>1</v>
      </c>
    </row>
    <row r="35" spans="1:13" x14ac:dyDescent="0.25">
      <c r="A35" s="23">
        <v>13</v>
      </c>
      <c r="B35" s="24"/>
      <c r="C35" s="24"/>
      <c r="D35" s="22"/>
      <c r="E35" s="49">
        <f t="shared" si="0"/>
        <v>0</v>
      </c>
      <c r="F35" s="49"/>
      <c r="G35" s="10">
        <f t="shared" si="1"/>
        <v>1</v>
      </c>
      <c r="H35" s="11">
        <f t="shared" si="2"/>
        <v>0</v>
      </c>
      <c r="I35" s="9" t="s">
        <v>39</v>
      </c>
      <c r="J35" s="5">
        <v>1</v>
      </c>
      <c r="K35" s="5">
        <v>1</v>
      </c>
      <c r="L35" s="5">
        <v>1</v>
      </c>
      <c r="M35" s="5">
        <v>1</v>
      </c>
    </row>
    <row r="36" spans="1:13" x14ac:dyDescent="0.25">
      <c r="A36" s="23">
        <v>14</v>
      </c>
      <c r="B36" s="24"/>
      <c r="C36" s="24"/>
      <c r="D36" s="22"/>
      <c r="E36" s="49">
        <f t="shared" si="0"/>
        <v>0</v>
      </c>
      <c r="F36" s="49"/>
      <c r="G36" s="10">
        <f t="shared" si="1"/>
        <v>1</v>
      </c>
      <c r="H36" s="11">
        <f t="shared" si="2"/>
        <v>0</v>
      </c>
      <c r="I36" s="9" t="s">
        <v>39</v>
      </c>
      <c r="J36" s="5">
        <v>1</v>
      </c>
      <c r="K36" s="5">
        <v>1</v>
      </c>
      <c r="L36" s="5">
        <v>1</v>
      </c>
      <c r="M36" s="5">
        <v>1</v>
      </c>
    </row>
    <row r="37" spans="1:13" x14ac:dyDescent="0.25">
      <c r="A37" s="23">
        <v>15</v>
      </c>
      <c r="B37" s="24"/>
      <c r="C37" s="24"/>
      <c r="D37" s="22"/>
      <c r="E37" s="49">
        <f t="shared" si="0"/>
        <v>0</v>
      </c>
      <c r="F37" s="49"/>
      <c r="G37" s="10">
        <f t="shared" si="1"/>
        <v>1</v>
      </c>
      <c r="H37" s="11">
        <f t="shared" si="2"/>
        <v>0</v>
      </c>
      <c r="I37" s="9" t="s">
        <v>39</v>
      </c>
      <c r="J37" s="5">
        <v>1</v>
      </c>
      <c r="K37" s="5">
        <v>1</v>
      </c>
      <c r="L37" s="5">
        <v>1</v>
      </c>
      <c r="M37" s="5">
        <v>1</v>
      </c>
    </row>
    <row r="38" spans="1:13" x14ac:dyDescent="0.25">
      <c r="A38" s="23">
        <v>16</v>
      </c>
      <c r="B38" s="24"/>
      <c r="C38" s="24"/>
      <c r="D38" s="22"/>
      <c r="E38" s="49">
        <f t="shared" si="0"/>
        <v>0</v>
      </c>
      <c r="F38" s="49"/>
      <c r="G38" s="10">
        <f t="shared" si="1"/>
        <v>1</v>
      </c>
      <c r="H38" s="11">
        <f t="shared" si="2"/>
        <v>0</v>
      </c>
      <c r="I38" s="9" t="s">
        <v>39</v>
      </c>
      <c r="J38" s="5">
        <v>1</v>
      </c>
      <c r="K38" s="5">
        <v>1</v>
      </c>
      <c r="L38" s="5">
        <v>1</v>
      </c>
      <c r="M38" s="5">
        <v>1</v>
      </c>
    </row>
    <row r="39" spans="1:13" x14ac:dyDescent="0.25">
      <c r="A39" s="23">
        <v>17</v>
      </c>
      <c r="B39" s="24"/>
      <c r="C39" s="24"/>
      <c r="D39" s="22"/>
      <c r="E39" s="49">
        <f t="shared" si="0"/>
        <v>0</v>
      </c>
      <c r="F39" s="49"/>
      <c r="G39" s="10">
        <f t="shared" si="1"/>
        <v>1</v>
      </c>
      <c r="H39" s="11">
        <f t="shared" si="2"/>
        <v>0</v>
      </c>
      <c r="I39" s="9" t="s">
        <v>39</v>
      </c>
      <c r="J39" s="5">
        <v>1</v>
      </c>
      <c r="K39" s="5">
        <v>1</v>
      </c>
      <c r="L39" s="5">
        <v>1</v>
      </c>
      <c r="M39" s="5">
        <v>1</v>
      </c>
    </row>
    <row r="40" spans="1:13" x14ac:dyDescent="0.25">
      <c r="A40" s="23">
        <v>18</v>
      </c>
      <c r="B40" s="24"/>
      <c r="C40" s="24"/>
      <c r="D40" s="22"/>
      <c r="E40" s="49">
        <f t="shared" si="0"/>
        <v>0</v>
      </c>
      <c r="F40" s="49"/>
      <c r="G40" s="10">
        <f t="shared" si="1"/>
        <v>1</v>
      </c>
      <c r="H40" s="11">
        <f t="shared" si="2"/>
        <v>0</v>
      </c>
      <c r="I40" s="9" t="s">
        <v>39</v>
      </c>
      <c r="J40" s="5">
        <v>1</v>
      </c>
      <c r="K40" s="5">
        <v>1</v>
      </c>
      <c r="L40" s="5">
        <v>1</v>
      </c>
      <c r="M40" s="5">
        <v>1</v>
      </c>
    </row>
    <row r="41" spans="1:13" x14ac:dyDescent="0.25">
      <c r="A41" s="23">
        <v>19</v>
      </c>
      <c r="B41" s="24"/>
      <c r="C41" s="24"/>
      <c r="D41" s="22"/>
      <c r="E41" s="49">
        <f t="shared" si="0"/>
        <v>0</v>
      </c>
      <c r="F41" s="49"/>
      <c r="G41" s="10">
        <f t="shared" si="1"/>
        <v>1</v>
      </c>
      <c r="H41" s="11">
        <f t="shared" si="2"/>
        <v>0</v>
      </c>
      <c r="I41" s="9" t="s">
        <v>39</v>
      </c>
      <c r="J41" s="5">
        <v>1</v>
      </c>
      <c r="K41" s="5">
        <v>1</v>
      </c>
      <c r="L41" s="5">
        <v>1</v>
      </c>
      <c r="M41" s="5">
        <v>1</v>
      </c>
    </row>
    <row r="42" spans="1:13" x14ac:dyDescent="0.25">
      <c r="A42" s="23">
        <v>20</v>
      </c>
      <c r="B42" s="24"/>
      <c r="C42" s="24"/>
      <c r="D42" s="22"/>
      <c r="E42" s="49">
        <f t="shared" si="0"/>
        <v>0</v>
      </c>
      <c r="F42" s="49"/>
      <c r="G42" s="10">
        <f t="shared" si="1"/>
        <v>1</v>
      </c>
      <c r="H42" s="11">
        <f t="shared" si="2"/>
        <v>0</v>
      </c>
      <c r="I42" s="9" t="s">
        <v>39</v>
      </c>
      <c r="J42" s="5">
        <v>1</v>
      </c>
      <c r="K42" s="5">
        <v>1</v>
      </c>
      <c r="L42" s="5">
        <v>1</v>
      </c>
      <c r="M42" s="5">
        <v>1</v>
      </c>
    </row>
    <row r="43" spans="1:13" x14ac:dyDescent="0.25">
      <c r="A43" s="23">
        <v>21</v>
      </c>
      <c r="B43" s="24"/>
      <c r="C43" s="24"/>
      <c r="D43" s="22"/>
      <c r="E43" s="49">
        <f t="shared" si="0"/>
        <v>0</v>
      </c>
      <c r="F43" s="49"/>
      <c r="G43" s="10">
        <f t="shared" si="1"/>
        <v>1</v>
      </c>
      <c r="H43" s="11">
        <f t="shared" si="2"/>
        <v>0</v>
      </c>
      <c r="I43" s="9" t="s">
        <v>39</v>
      </c>
      <c r="J43" s="5">
        <v>1</v>
      </c>
      <c r="K43" s="5">
        <v>1</v>
      </c>
      <c r="L43" s="5">
        <v>1</v>
      </c>
      <c r="M43" s="5">
        <v>1</v>
      </c>
    </row>
    <row r="44" spans="1:13" x14ac:dyDescent="0.25">
      <c r="A44" s="23">
        <v>22</v>
      </c>
      <c r="B44" s="24"/>
      <c r="C44" s="24"/>
      <c r="D44" s="22"/>
      <c r="E44" s="49">
        <f t="shared" si="0"/>
        <v>0</v>
      </c>
      <c r="F44" s="49"/>
      <c r="G44" s="10">
        <f t="shared" si="1"/>
        <v>1</v>
      </c>
      <c r="H44" s="11">
        <f t="shared" si="2"/>
        <v>0</v>
      </c>
      <c r="I44" s="9" t="s">
        <v>39</v>
      </c>
      <c r="J44" s="5">
        <v>1</v>
      </c>
      <c r="K44" s="5">
        <v>1</v>
      </c>
      <c r="L44" s="5">
        <v>1</v>
      </c>
      <c r="M44" s="5">
        <v>1</v>
      </c>
    </row>
    <row r="45" spans="1:13" x14ac:dyDescent="0.25">
      <c r="A45" s="23">
        <v>23</v>
      </c>
      <c r="B45" s="24"/>
      <c r="C45" s="24"/>
      <c r="D45" s="22"/>
      <c r="E45" s="49">
        <f t="shared" si="0"/>
        <v>0</v>
      </c>
      <c r="F45" s="49"/>
      <c r="G45" s="10">
        <f t="shared" si="1"/>
        <v>1</v>
      </c>
      <c r="H45" s="11">
        <f t="shared" si="2"/>
        <v>0</v>
      </c>
      <c r="I45" s="9" t="s">
        <v>39</v>
      </c>
      <c r="J45" s="5">
        <v>1</v>
      </c>
      <c r="K45" s="5">
        <v>1</v>
      </c>
      <c r="L45" s="5">
        <v>1</v>
      </c>
      <c r="M45" s="5">
        <v>1</v>
      </c>
    </row>
    <row r="46" spans="1:13" x14ac:dyDescent="0.25">
      <c r="A46" s="23">
        <v>24</v>
      </c>
      <c r="B46" s="24"/>
      <c r="C46" s="24"/>
      <c r="D46" s="22"/>
      <c r="E46" s="49">
        <f t="shared" si="0"/>
        <v>0</v>
      </c>
      <c r="F46" s="49"/>
      <c r="G46" s="10">
        <f t="shared" si="1"/>
        <v>1</v>
      </c>
      <c r="H46" s="11">
        <f t="shared" si="2"/>
        <v>0</v>
      </c>
      <c r="I46" s="9" t="s">
        <v>39</v>
      </c>
      <c r="J46" s="5">
        <v>1</v>
      </c>
      <c r="K46" s="5">
        <v>1</v>
      </c>
      <c r="L46" s="5">
        <v>1</v>
      </c>
      <c r="M46" s="5">
        <v>1</v>
      </c>
    </row>
    <row r="47" spans="1:13" x14ac:dyDescent="0.25">
      <c r="A47" s="23">
        <v>25</v>
      </c>
      <c r="B47" s="24"/>
      <c r="C47" s="24"/>
      <c r="D47" s="22"/>
      <c r="E47" s="49">
        <f t="shared" si="0"/>
        <v>0</v>
      </c>
      <c r="F47" s="49"/>
      <c r="G47" s="10">
        <f t="shared" si="1"/>
        <v>1</v>
      </c>
      <c r="H47" s="11">
        <f t="shared" si="2"/>
        <v>0</v>
      </c>
      <c r="I47" s="9" t="s">
        <v>39</v>
      </c>
      <c r="J47" s="5">
        <v>1</v>
      </c>
      <c r="K47" s="5">
        <v>1</v>
      </c>
      <c r="L47" s="5">
        <v>1</v>
      </c>
      <c r="M47" s="5">
        <v>1</v>
      </c>
    </row>
    <row r="48" spans="1:13" x14ac:dyDescent="0.25">
      <c r="A48" s="23">
        <v>26</v>
      </c>
      <c r="B48" s="24"/>
      <c r="C48" s="24"/>
      <c r="D48" s="22"/>
      <c r="E48" s="49">
        <f t="shared" si="0"/>
        <v>0</v>
      </c>
      <c r="F48" s="49"/>
      <c r="G48" s="10">
        <f t="shared" si="1"/>
        <v>1</v>
      </c>
      <c r="H48" s="11">
        <f t="shared" si="2"/>
        <v>0</v>
      </c>
      <c r="I48" s="9" t="s">
        <v>39</v>
      </c>
      <c r="J48" s="5">
        <v>1</v>
      </c>
      <c r="K48" s="5">
        <v>1</v>
      </c>
      <c r="L48" s="5">
        <v>1</v>
      </c>
      <c r="M48" s="5">
        <v>1</v>
      </c>
    </row>
    <row r="49" spans="1:13" x14ac:dyDescent="0.25">
      <c r="A49" s="23">
        <v>27</v>
      </c>
      <c r="B49" s="24"/>
      <c r="C49" s="24"/>
      <c r="D49" s="22"/>
      <c r="E49" s="49">
        <f t="shared" si="0"/>
        <v>0</v>
      </c>
      <c r="F49" s="49"/>
      <c r="G49" s="10">
        <f t="shared" si="1"/>
        <v>1</v>
      </c>
      <c r="H49" s="11">
        <f t="shared" si="2"/>
        <v>0</v>
      </c>
      <c r="I49" s="9" t="s">
        <v>39</v>
      </c>
      <c r="J49" s="5">
        <v>1</v>
      </c>
      <c r="K49" s="5">
        <v>1</v>
      </c>
      <c r="L49" s="5">
        <v>1</v>
      </c>
      <c r="M49" s="5">
        <v>1</v>
      </c>
    </row>
    <row r="50" spans="1:13" x14ac:dyDescent="0.25">
      <c r="A50" s="23">
        <v>28</v>
      </c>
      <c r="B50" s="24"/>
      <c r="C50" s="24"/>
      <c r="D50" s="22"/>
      <c r="E50" s="49">
        <f t="shared" si="0"/>
        <v>0</v>
      </c>
      <c r="F50" s="49"/>
      <c r="G50" s="10">
        <f t="shared" si="1"/>
        <v>1</v>
      </c>
      <c r="H50" s="11">
        <f t="shared" si="2"/>
        <v>0</v>
      </c>
      <c r="I50" s="9" t="s">
        <v>39</v>
      </c>
      <c r="J50" s="5">
        <v>1</v>
      </c>
      <c r="K50" s="5">
        <v>1</v>
      </c>
      <c r="L50" s="5">
        <v>1</v>
      </c>
      <c r="M50" s="5">
        <v>1</v>
      </c>
    </row>
    <row r="51" spans="1:13" x14ac:dyDescent="0.25">
      <c r="A51" s="23">
        <v>29</v>
      </c>
      <c r="B51" s="24"/>
      <c r="C51" s="24"/>
      <c r="D51" s="22"/>
      <c r="E51" s="49">
        <f t="shared" si="0"/>
        <v>0</v>
      </c>
      <c r="F51" s="49"/>
      <c r="G51" s="10">
        <f t="shared" si="1"/>
        <v>1</v>
      </c>
      <c r="H51" s="11">
        <f t="shared" si="2"/>
        <v>0</v>
      </c>
      <c r="I51" s="9" t="s">
        <v>39</v>
      </c>
      <c r="J51" s="5">
        <v>1</v>
      </c>
      <c r="K51" s="5">
        <v>1</v>
      </c>
      <c r="L51" s="5">
        <v>1</v>
      </c>
      <c r="M51" s="5">
        <v>1</v>
      </c>
    </row>
    <row r="52" spans="1:13" x14ac:dyDescent="0.25">
      <c r="A52" s="23">
        <v>30</v>
      </c>
      <c r="B52" s="24"/>
      <c r="C52" s="24"/>
      <c r="D52" s="22"/>
      <c r="E52" s="49">
        <f t="shared" si="0"/>
        <v>0</v>
      </c>
      <c r="F52" s="49"/>
      <c r="G52" s="10">
        <f t="shared" si="1"/>
        <v>1</v>
      </c>
      <c r="H52" s="11">
        <f t="shared" si="2"/>
        <v>0</v>
      </c>
      <c r="I52" s="9" t="s">
        <v>39</v>
      </c>
      <c r="J52" s="5">
        <v>1</v>
      </c>
      <c r="K52" s="5">
        <v>1</v>
      </c>
      <c r="L52" s="5">
        <v>1</v>
      </c>
      <c r="M52" s="5">
        <v>1</v>
      </c>
    </row>
    <row r="53" spans="1:13" x14ac:dyDescent="0.25">
      <c r="A53" s="23">
        <v>31</v>
      </c>
      <c r="B53" s="24"/>
      <c r="C53" s="24"/>
      <c r="D53" s="22"/>
      <c r="E53" s="49">
        <f t="shared" si="0"/>
        <v>0</v>
      </c>
      <c r="F53" s="49"/>
      <c r="G53" s="10">
        <f t="shared" si="1"/>
        <v>1</v>
      </c>
      <c r="H53" s="11">
        <f t="shared" si="2"/>
        <v>0</v>
      </c>
      <c r="I53" s="9" t="s">
        <v>39</v>
      </c>
      <c r="J53" s="5">
        <v>1</v>
      </c>
      <c r="K53" s="5">
        <v>1</v>
      </c>
      <c r="L53" s="5">
        <v>1</v>
      </c>
      <c r="M53" s="5">
        <v>1</v>
      </c>
    </row>
    <row r="54" spans="1:13" x14ac:dyDescent="0.25">
      <c r="A54" s="23">
        <v>32</v>
      </c>
      <c r="B54" s="24"/>
      <c r="C54" s="24"/>
      <c r="D54" s="22"/>
      <c r="E54" s="49">
        <f t="shared" si="0"/>
        <v>0</v>
      </c>
      <c r="F54" s="49"/>
      <c r="G54" s="10">
        <f t="shared" si="1"/>
        <v>1</v>
      </c>
      <c r="H54" s="11">
        <f t="shared" si="2"/>
        <v>0</v>
      </c>
      <c r="I54" s="9" t="s">
        <v>39</v>
      </c>
      <c r="J54" s="5">
        <v>1</v>
      </c>
      <c r="K54" s="5">
        <v>1</v>
      </c>
      <c r="L54" s="5">
        <v>1</v>
      </c>
      <c r="M54" s="5">
        <v>1</v>
      </c>
    </row>
    <row r="55" spans="1:13" ht="15.75" x14ac:dyDescent="0.25">
      <c r="A55" s="12"/>
      <c r="B55" s="12"/>
      <c r="C55" s="12"/>
      <c r="D55" s="25">
        <f>SUM(D23:D54)</f>
        <v>0</v>
      </c>
      <c r="E55" s="13">
        <f>SUM(E23:E54)</f>
        <v>0</v>
      </c>
      <c r="F55" s="13" t="s">
        <v>41</v>
      </c>
      <c r="G55" s="14"/>
      <c r="H55" s="15"/>
      <c r="I55" s="16"/>
      <c r="J55" s="17"/>
      <c r="K55" s="17"/>
      <c r="L55" s="17"/>
      <c r="M55" s="17"/>
    </row>
    <row r="56" spans="1:13" x14ac:dyDescent="0.25">
      <c r="A56" s="12"/>
      <c r="B56" s="12"/>
      <c r="C56" s="12"/>
      <c r="D56" s="12"/>
      <c r="E56" s="17"/>
      <c r="F56" s="17"/>
      <c r="G56" s="17"/>
      <c r="H56" s="17"/>
      <c r="I56" s="17"/>
      <c r="J56" s="17"/>
      <c r="K56" s="17"/>
      <c r="L56" s="17"/>
      <c r="M56" s="17"/>
    </row>
    <row r="57" spans="1:13" x14ac:dyDescent="0.25">
      <c r="A57" s="50" t="s">
        <v>37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x14ac:dyDescent="0.2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3" x14ac:dyDescent="0.2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1:13" x14ac:dyDescent="0.2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</row>
    <row r="61" spans="1:13" x14ac:dyDescent="0.2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1:13" hidden="1" x14ac:dyDescent="0.25"/>
    <row r="63" spans="1:13" hidden="1" x14ac:dyDescent="0.25"/>
    <row r="64" spans="1:13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t="14.1" hidden="1" customHeight="1" x14ac:dyDescent="0.25"/>
    <row r="76" ht="14.1" hidden="1" customHeight="1" x14ac:dyDescent="0.25"/>
    <row r="77" ht="14.1" hidden="1" customHeight="1" x14ac:dyDescent="0.25"/>
    <row r="78" ht="14.1" hidden="1" customHeight="1" x14ac:dyDescent="0.25"/>
    <row r="79" ht="14.1" hidden="1" customHeight="1" x14ac:dyDescent="0.25"/>
    <row r="80" ht="14.1" hidden="1" customHeight="1" x14ac:dyDescent="0.25"/>
    <row r="81" ht="14.1" hidden="1" customHeight="1" x14ac:dyDescent="0.25"/>
    <row r="82" ht="14.1" hidden="1" customHeight="1" x14ac:dyDescent="0.25"/>
    <row r="83" ht="14.1" hidden="1" customHeight="1" x14ac:dyDescent="0.25"/>
    <row r="84" ht="14.1" hidden="1" customHeight="1" x14ac:dyDescent="0.25"/>
    <row r="85" ht="14.1" hidden="1" customHeight="1" x14ac:dyDescent="0.25"/>
    <row r="86" ht="14.1" hidden="1" customHeight="1" x14ac:dyDescent="0.25"/>
    <row r="87" ht="14.1" hidden="1" customHeight="1" x14ac:dyDescent="0.25"/>
    <row r="88" ht="14.1" hidden="1" customHeight="1" x14ac:dyDescent="0.25"/>
    <row r="89" ht="14.1" hidden="1" customHeight="1" x14ac:dyDescent="0.25"/>
    <row r="90" ht="14.1" hidden="1" customHeight="1" x14ac:dyDescent="0.25"/>
    <row r="91" ht="14.1" hidden="1" customHeight="1" x14ac:dyDescent="0.25"/>
    <row r="92" ht="14.1" hidden="1" customHeight="1" x14ac:dyDescent="0.25"/>
    <row r="93" ht="14.1" hidden="1" customHeight="1" x14ac:dyDescent="0.25"/>
    <row r="94" ht="14.1" hidden="1" customHeight="1" x14ac:dyDescent="0.25"/>
    <row r="95" ht="14.1" hidden="1" customHeight="1" x14ac:dyDescent="0.25"/>
    <row r="96" ht="14.1" hidden="1" customHeight="1" x14ac:dyDescent="0.25"/>
    <row r="97" ht="14.1" hidden="1" customHeight="1" x14ac:dyDescent="0.25"/>
    <row r="98" ht="14.1" hidden="1" customHeight="1" x14ac:dyDescent="0.25"/>
    <row r="99" ht="14.1" hidden="1" customHeight="1" x14ac:dyDescent="0.25"/>
    <row r="100" ht="14.1" hidden="1" customHeight="1" x14ac:dyDescent="0.25"/>
    <row r="101" ht="14.1" hidden="1" customHeight="1" x14ac:dyDescent="0.25"/>
    <row r="102" ht="14.1" hidden="1" customHeight="1" x14ac:dyDescent="0.25"/>
    <row r="103" ht="14.1" hidden="1" customHeight="1" x14ac:dyDescent="0.25"/>
    <row r="104" ht="14.1" hidden="1" customHeight="1" x14ac:dyDescent="0.25"/>
    <row r="105" ht="14.1" hidden="1" customHeight="1" x14ac:dyDescent="0.25"/>
    <row r="106" hidden="1" x14ac:dyDescent="0.25"/>
    <row r="107" hidden="1" x14ac:dyDescent="0.25"/>
    <row r="108" hidden="1" x14ac:dyDescent="0.25"/>
    <row r="109" hidden="1" x14ac:dyDescent="0.25"/>
    <row r="110" ht="14.45" hidden="1" customHeight="1" x14ac:dyDescent="0.25"/>
    <row r="111" ht="14.45" hidden="1" customHeight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t="14.45" hidden="1" customHeight="1" x14ac:dyDescent="0.25"/>
    <row r="125" ht="14.45" hidden="1" customHeight="1" x14ac:dyDescent="0.25"/>
    <row r="126" hidden="1" x14ac:dyDescent="0.25"/>
    <row r="127" hidden="1" x14ac:dyDescent="0.25"/>
  </sheetData>
  <sheetProtection password="E0EF" sheet="1" objects="1" scenarios="1"/>
  <mergeCells count="61"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J10:M11"/>
    <mergeCell ref="A17:H17"/>
    <mergeCell ref="A15:H16"/>
    <mergeCell ref="E40:F40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A10:I11"/>
    <mergeCell ref="A13:B14"/>
    <mergeCell ref="A18:A22"/>
    <mergeCell ref="H18:H22"/>
    <mergeCell ref="G18:G22"/>
    <mergeCell ref="E18:F22"/>
    <mergeCell ref="B18:B22"/>
    <mergeCell ref="C18:C22"/>
    <mergeCell ref="I18:I22"/>
    <mergeCell ref="D18:D22"/>
    <mergeCell ref="A12:C12"/>
    <mergeCell ref="C13:D14"/>
    <mergeCell ref="A59:M59"/>
    <mergeCell ref="A60:M60"/>
    <mergeCell ref="E50:F50"/>
    <mergeCell ref="A61:M61"/>
    <mergeCell ref="A57:M57"/>
    <mergeCell ref="A58:M58"/>
    <mergeCell ref="E51:F51"/>
    <mergeCell ref="E52:F52"/>
    <mergeCell ref="E53:F53"/>
    <mergeCell ref="E54:F54"/>
    <mergeCell ref="J18:M21"/>
    <mergeCell ref="J12:M13"/>
    <mergeCell ref="H14:J14"/>
    <mergeCell ref="J15:K16"/>
    <mergeCell ref="L15:M16"/>
    <mergeCell ref="I15:I16"/>
    <mergeCell ref="J17:K17"/>
    <mergeCell ref="L17:M17"/>
    <mergeCell ref="K14:M14"/>
  </mergeCells>
  <phoneticPr fontId="14" type="noConversion"/>
  <dataValidations count="1">
    <dataValidation type="list" allowBlank="1" showInputMessage="1" showErrorMessage="1" sqref="I23:I54">
      <formula1>$N$27:$N$29</formula1>
    </dataValidation>
  </dataValidations>
  <pageMargins left="0" right="0" top="0" bottom="0" header="0.31496062992125984" footer="0"/>
  <pageSetup paperSize="9" scale="86" orientation="portrait" r:id="rId1"/>
  <headerFooter>
    <oddFooter>&amp;LObjednávka dvířek Senosan aktualizace 14.7.2021&amp;CStrana &amp;P z &amp;N&amp;RHranění AIRTEC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Ceník!$A$2:$A$39</xm:f>
          </x14:formula1>
          <xm:sqref>A17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52"/>
  <sheetViews>
    <sheetView showGridLines="0" zoomScale="130" zoomScaleNormal="130" zoomScaleSheetLayoutView="140" zoomScalePageLayoutView="130" workbookViewId="0">
      <selection activeCell="A6" sqref="A6:V6"/>
    </sheetView>
  </sheetViews>
  <sheetFormatPr defaultColWidth="0" defaultRowHeight="15" zeroHeight="1" x14ac:dyDescent="0.25"/>
  <cols>
    <col min="1" max="33" width="2.7109375" customWidth="1"/>
    <col min="34" max="34" width="6.7109375" customWidth="1"/>
    <col min="35" max="46" width="2.7109375" hidden="1" customWidth="1"/>
    <col min="47" max="820" width="0" hidden="1" customWidth="1"/>
  </cols>
  <sheetData>
    <row r="1" spans="1:37" x14ac:dyDescent="0.25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 t="s">
        <v>39</v>
      </c>
      <c r="X1" s="81"/>
      <c r="Y1" s="81"/>
      <c r="Z1" s="81"/>
      <c r="AA1" s="85" t="s">
        <v>50</v>
      </c>
      <c r="AB1" s="86"/>
      <c r="AC1" s="86"/>
      <c r="AD1" s="87"/>
      <c r="AE1" s="85" t="s">
        <v>51</v>
      </c>
      <c r="AF1" s="86"/>
      <c r="AG1" s="86"/>
      <c r="AH1" s="87"/>
      <c r="AI1" s="4"/>
      <c r="AJ1" s="4"/>
      <c r="AK1" s="4"/>
    </row>
    <row r="2" spans="1:37" ht="14.45" customHeight="1" x14ac:dyDescent="0.25">
      <c r="A2" s="77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  <c r="W2" s="80">
        <v>1909</v>
      </c>
      <c r="X2" s="80"/>
      <c r="Y2" s="80"/>
      <c r="Z2" s="80"/>
      <c r="AA2" s="82">
        <f>W2*2</f>
        <v>3818</v>
      </c>
      <c r="AB2" s="83"/>
      <c r="AC2" s="83"/>
      <c r="AD2" s="84"/>
      <c r="AE2" s="82">
        <f>W2*1.77</f>
        <v>3378.93</v>
      </c>
      <c r="AF2" s="83"/>
      <c r="AG2" s="83"/>
      <c r="AH2" s="84"/>
    </row>
    <row r="3" spans="1:37" ht="14.45" customHeight="1" x14ac:dyDescent="0.25">
      <c r="A3" s="77" t="s">
        <v>47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80">
        <v>2109</v>
      </c>
      <c r="X3" s="80"/>
      <c r="Y3" s="80"/>
      <c r="Z3" s="80"/>
      <c r="AA3" s="82">
        <f t="shared" ref="AA3:AA33" si="0">W3*2</f>
        <v>4218</v>
      </c>
      <c r="AB3" s="83"/>
      <c r="AC3" s="83"/>
      <c r="AD3" s="84"/>
      <c r="AE3" s="82">
        <f>W3*1.8</f>
        <v>3796.2000000000003</v>
      </c>
      <c r="AF3" s="83"/>
      <c r="AG3" s="83"/>
      <c r="AH3" s="84"/>
    </row>
    <row r="4" spans="1:37" ht="14.45" customHeight="1" x14ac:dyDescent="0.25">
      <c r="A4" s="76" t="s">
        <v>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80">
        <v>2109</v>
      </c>
      <c r="X4" s="80"/>
      <c r="Y4" s="80"/>
      <c r="Z4" s="80"/>
      <c r="AA4" s="82">
        <f t="shared" si="0"/>
        <v>4218</v>
      </c>
      <c r="AB4" s="83"/>
      <c r="AC4" s="83"/>
      <c r="AD4" s="84"/>
      <c r="AE4" s="82">
        <f t="shared" ref="AE4:AE10" si="1">W4*1.8</f>
        <v>3796.2000000000003</v>
      </c>
      <c r="AF4" s="83"/>
      <c r="AG4" s="83"/>
      <c r="AH4" s="84"/>
    </row>
    <row r="5" spans="1:37" ht="14.45" customHeight="1" x14ac:dyDescent="0.25">
      <c r="A5" s="76" t="s">
        <v>6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80">
        <v>2109</v>
      </c>
      <c r="X5" s="80"/>
      <c r="Y5" s="80"/>
      <c r="Z5" s="80"/>
      <c r="AA5" s="82">
        <f t="shared" si="0"/>
        <v>4218</v>
      </c>
      <c r="AB5" s="83"/>
      <c r="AC5" s="83"/>
      <c r="AD5" s="84"/>
      <c r="AE5" s="82">
        <f t="shared" si="1"/>
        <v>3796.2000000000003</v>
      </c>
      <c r="AF5" s="83"/>
      <c r="AG5" s="83"/>
      <c r="AH5" s="84"/>
    </row>
    <row r="6" spans="1:37" ht="14.45" customHeight="1" x14ac:dyDescent="0.25">
      <c r="A6" s="76" t="s">
        <v>24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0">
        <v>2109</v>
      </c>
      <c r="X6" s="80"/>
      <c r="Y6" s="80"/>
      <c r="Z6" s="80"/>
      <c r="AA6" s="82">
        <f t="shared" si="0"/>
        <v>4218</v>
      </c>
      <c r="AB6" s="83"/>
      <c r="AC6" s="83"/>
      <c r="AD6" s="84"/>
      <c r="AE6" s="82">
        <f t="shared" si="1"/>
        <v>3796.2000000000003</v>
      </c>
      <c r="AF6" s="83"/>
      <c r="AG6" s="83"/>
      <c r="AH6" s="84"/>
    </row>
    <row r="7" spans="1:37" ht="14.45" customHeight="1" x14ac:dyDescent="0.25">
      <c r="A7" s="76" t="s">
        <v>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80">
        <v>2109</v>
      </c>
      <c r="X7" s="80"/>
      <c r="Y7" s="80"/>
      <c r="Z7" s="80"/>
      <c r="AA7" s="82">
        <f t="shared" si="0"/>
        <v>4218</v>
      </c>
      <c r="AB7" s="83"/>
      <c r="AC7" s="83"/>
      <c r="AD7" s="84"/>
      <c r="AE7" s="82">
        <f t="shared" si="1"/>
        <v>3796.2000000000003</v>
      </c>
      <c r="AF7" s="83"/>
      <c r="AG7" s="83"/>
      <c r="AH7" s="84"/>
    </row>
    <row r="8" spans="1:37" ht="14.45" customHeight="1" x14ac:dyDescent="0.25">
      <c r="A8" s="76" t="s">
        <v>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80">
        <v>2109</v>
      </c>
      <c r="X8" s="80"/>
      <c r="Y8" s="80"/>
      <c r="Z8" s="80"/>
      <c r="AA8" s="82">
        <f t="shared" si="0"/>
        <v>4218</v>
      </c>
      <c r="AB8" s="83"/>
      <c r="AC8" s="83"/>
      <c r="AD8" s="84"/>
      <c r="AE8" s="82">
        <f t="shared" si="1"/>
        <v>3796.2000000000003</v>
      </c>
      <c r="AF8" s="83"/>
      <c r="AG8" s="83"/>
      <c r="AH8" s="84"/>
    </row>
    <row r="9" spans="1:37" ht="14.45" customHeight="1" x14ac:dyDescent="0.25">
      <c r="A9" s="76" t="s">
        <v>25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80">
        <v>2109</v>
      </c>
      <c r="X9" s="80"/>
      <c r="Y9" s="80"/>
      <c r="Z9" s="80"/>
      <c r="AA9" s="82">
        <f t="shared" si="0"/>
        <v>4218</v>
      </c>
      <c r="AB9" s="83"/>
      <c r="AC9" s="83"/>
      <c r="AD9" s="84"/>
      <c r="AE9" s="82">
        <f t="shared" si="1"/>
        <v>3796.2000000000003</v>
      </c>
      <c r="AF9" s="83"/>
      <c r="AG9" s="83"/>
      <c r="AH9" s="84"/>
    </row>
    <row r="10" spans="1:37" ht="14.45" customHeight="1" x14ac:dyDescent="0.25">
      <c r="A10" s="76" t="s">
        <v>26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80">
        <v>2109</v>
      </c>
      <c r="X10" s="80"/>
      <c r="Y10" s="80"/>
      <c r="Z10" s="80"/>
      <c r="AA10" s="82">
        <f t="shared" si="0"/>
        <v>4218</v>
      </c>
      <c r="AB10" s="83"/>
      <c r="AC10" s="83"/>
      <c r="AD10" s="84"/>
      <c r="AE10" s="82">
        <f t="shared" si="1"/>
        <v>3796.2000000000003</v>
      </c>
      <c r="AF10" s="83"/>
      <c r="AG10" s="83"/>
      <c r="AH10" s="84"/>
    </row>
    <row r="11" spans="1:37" ht="14.45" customHeight="1" x14ac:dyDescent="0.25">
      <c r="A11" s="76" t="s">
        <v>27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80">
        <v>2310</v>
      </c>
      <c r="X11" s="80"/>
      <c r="Y11" s="80"/>
      <c r="Z11" s="80"/>
      <c r="AA11" s="82">
        <f t="shared" si="0"/>
        <v>4620</v>
      </c>
      <c r="AB11" s="83"/>
      <c r="AC11" s="83"/>
      <c r="AD11" s="84"/>
      <c r="AE11" s="82">
        <f>W11*1.81</f>
        <v>4181.1000000000004</v>
      </c>
      <c r="AF11" s="83"/>
      <c r="AG11" s="83"/>
      <c r="AH11" s="84"/>
    </row>
    <row r="12" spans="1:37" ht="14.45" customHeight="1" x14ac:dyDescent="0.25">
      <c r="A12" s="76" t="s">
        <v>28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80">
        <v>2310</v>
      </c>
      <c r="X12" s="80"/>
      <c r="Y12" s="80"/>
      <c r="Z12" s="80"/>
      <c r="AA12" s="82">
        <f t="shared" si="0"/>
        <v>4620</v>
      </c>
      <c r="AB12" s="83"/>
      <c r="AC12" s="83"/>
      <c r="AD12" s="84"/>
      <c r="AE12" s="82">
        <f t="shared" ref="AE12:AE15" si="2">W12*1.81</f>
        <v>4181.1000000000004</v>
      </c>
      <c r="AF12" s="83"/>
      <c r="AG12" s="83"/>
      <c r="AH12" s="84"/>
    </row>
    <row r="13" spans="1:37" ht="14.45" customHeight="1" x14ac:dyDescent="0.25">
      <c r="A13" s="76" t="s">
        <v>9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80">
        <v>2310</v>
      </c>
      <c r="X13" s="80"/>
      <c r="Y13" s="80"/>
      <c r="Z13" s="80"/>
      <c r="AA13" s="82">
        <f t="shared" si="0"/>
        <v>4620</v>
      </c>
      <c r="AB13" s="83"/>
      <c r="AC13" s="83"/>
      <c r="AD13" s="84"/>
      <c r="AE13" s="82">
        <f t="shared" si="2"/>
        <v>4181.1000000000004</v>
      </c>
      <c r="AF13" s="83"/>
      <c r="AG13" s="83"/>
      <c r="AH13" s="84"/>
    </row>
    <row r="14" spans="1:37" ht="14.45" customHeight="1" x14ac:dyDescent="0.25">
      <c r="A14" s="76" t="s">
        <v>29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80">
        <v>2310</v>
      </c>
      <c r="X14" s="80"/>
      <c r="Y14" s="80"/>
      <c r="Z14" s="80"/>
      <c r="AA14" s="82">
        <f t="shared" si="0"/>
        <v>4620</v>
      </c>
      <c r="AB14" s="83"/>
      <c r="AC14" s="83"/>
      <c r="AD14" s="84"/>
      <c r="AE14" s="82">
        <f t="shared" si="2"/>
        <v>4181.1000000000004</v>
      </c>
      <c r="AF14" s="83"/>
      <c r="AG14" s="83"/>
      <c r="AH14" s="84"/>
    </row>
    <row r="15" spans="1:37" ht="14.45" customHeight="1" x14ac:dyDescent="0.25">
      <c r="A15" s="76" t="s">
        <v>30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80">
        <v>2310</v>
      </c>
      <c r="X15" s="80"/>
      <c r="Y15" s="80"/>
      <c r="Z15" s="80"/>
      <c r="AA15" s="82">
        <f t="shared" si="0"/>
        <v>4620</v>
      </c>
      <c r="AB15" s="83"/>
      <c r="AC15" s="83"/>
      <c r="AD15" s="84"/>
      <c r="AE15" s="82">
        <f t="shared" si="2"/>
        <v>4181.1000000000004</v>
      </c>
      <c r="AF15" s="83"/>
      <c r="AG15" s="83"/>
      <c r="AH15" s="84"/>
    </row>
    <row r="16" spans="1:37" ht="14.45" customHeight="1" x14ac:dyDescent="0.25">
      <c r="A16" s="76" t="s">
        <v>31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80">
        <v>2505</v>
      </c>
      <c r="X16" s="80"/>
      <c r="Y16" s="80"/>
      <c r="Z16" s="80"/>
      <c r="AA16" s="82"/>
      <c r="AB16" s="83"/>
      <c r="AC16" s="83"/>
      <c r="AD16" s="84"/>
      <c r="AE16" s="82"/>
      <c r="AF16" s="83"/>
      <c r="AG16" s="83"/>
      <c r="AH16" s="84"/>
    </row>
    <row r="17" spans="1:34" ht="14.45" customHeight="1" x14ac:dyDescent="0.25">
      <c r="A17" s="76" t="s">
        <v>10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80">
        <v>2819</v>
      </c>
      <c r="X17" s="80"/>
      <c r="Y17" s="80"/>
      <c r="Z17" s="80"/>
      <c r="AA17" s="82"/>
      <c r="AB17" s="83"/>
      <c r="AC17" s="83"/>
      <c r="AD17" s="84"/>
      <c r="AE17" s="82"/>
      <c r="AF17" s="83"/>
      <c r="AG17" s="83"/>
      <c r="AH17" s="84"/>
    </row>
    <row r="18" spans="1:34" ht="14.45" customHeight="1" x14ac:dyDescent="0.25">
      <c r="A18" s="76" t="s">
        <v>11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80">
        <v>2819</v>
      </c>
      <c r="X18" s="80"/>
      <c r="Y18" s="80"/>
      <c r="Z18" s="80"/>
      <c r="AA18" s="82"/>
      <c r="AB18" s="83"/>
      <c r="AC18" s="83"/>
      <c r="AD18" s="84"/>
      <c r="AE18" s="82"/>
      <c r="AF18" s="83"/>
      <c r="AG18" s="83"/>
      <c r="AH18" s="84"/>
    </row>
    <row r="19" spans="1:34" ht="14.45" customHeight="1" x14ac:dyDescent="0.25">
      <c r="A19" s="76" t="s">
        <v>32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80">
        <v>2819</v>
      </c>
      <c r="X19" s="80"/>
      <c r="Y19" s="80"/>
      <c r="Z19" s="80"/>
      <c r="AA19" s="82"/>
      <c r="AB19" s="83"/>
      <c r="AC19" s="83"/>
      <c r="AD19" s="84"/>
      <c r="AE19" s="82"/>
      <c r="AF19" s="83"/>
      <c r="AG19" s="83"/>
      <c r="AH19" s="84"/>
    </row>
    <row r="20" spans="1:34" ht="14.45" customHeight="1" x14ac:dyDescent="0.25">
      <c r="A20" s="76" t="s">
        <v>12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80">
        <v>2819</v>
      </c>
      <c r="X20" s="80"/>
      <c r="Y20" s="80"/>
      <c r="Z20" s="80"/>
      <c r="AA20" s="82"/>
      <c r="AB20" s="83"/>
      <c r="AC20" s="83"/>
      <c r="AD20" s="84"/>
      <c r="AE20" s="82"/>
      <c r="AF20" s="83"/>
      <c r="AG20" s="83"/>
      <c r="AH20" s="84"/>
    </row>
    <row r="21" spans="1:34" ht="14.45" customHeight="1" x14ac:dyDescent="0.25">
      <c r="A21" s="76" t="s">
        <v>13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80">
        <v>2819</v>
      </c>
      <c r="X21" s="80"/>
      <c r="Y21" s="80"/>
      <c r="Z21" s="80"/>
      <c r="AA21" s="82"/>
      <c r="AB21" s="83"/>
      <c r="AC21" s="83"/>
      <c r="AD21" s="84"/>
      <c r="AE21" s="82"/>
      <c r="AF21" s="83"/>
      <c r="AG21" s="83"/>
      <c r="AH21" s="84"/>
    </row>
    <row r="22" spans="1:34" ht="14.45" customHeight="1" x14ac:dyDescent="0.25">
      <c r="A22" s="76" t="s">
        <v>33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80">
        <v>2819</v>
      </c>
      <c r="X22" s="80"/>
      <c r="Y22" s="80"/>
      <c r="Z22" s="80"/>
      <c r="AA22" s="82"/>
      <c r="AB22" s="83"/>
      <c r="AC22" s="83"/>
      <c r="AD22" s="84"/>
      <c r="AE22" s="82"/>
      <c r="AF22" s="83"/>
      <c r="AG22" s="83"/>
      <c r="AH22" s="84"/>
    </row>
    <row r="23" spans="1:34" ht="14.45" customHeight="1" x14ac:dyDescent="0.25">
      <c r="A23" s="76" t="s">
        <v>34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80">
        <v>2819</v>
      </c>
      <c r="X23" s="80"/>
      <c r="Y23" s="80"/>
      <c r="Z23" s="80"/>
      <c r="AA23" s="82"/>
      <c r="AB23" s="83"/>
      <c r="AC23" s="83"/>
      <c r="AD23" s="84"/>
      <c r="AE23" s="82"/>
      <c r="AF23" s="83"/>
      <c r="AG23" s="83"/>
      <c r="AH23" s="84"/>
    </row>
    <row r="24" spans="1:34" ht="14.45" customHeight="1" x14ac:dyDescent="0.25">
      <c r="A24" s="76" t="s">
        <v>35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80">
        <v>3210</v>
      </c>
      <c r="X24" s="80"/>
      <c r="Y24" s="80"/>
      <c r="Z24" s="80"/>
      <c r="AA24" s="82"/>
      <c r="AB24" s="83"/>
      <c r="AC24" s="83"/>
      <c r="AD24" s="84"/>
      <c r="AE24" s="82"/>
      <c r="AF24" s="83"/>
      <c r="AG24" s="83"/>
      <c r="AH24" s="84"/>
    </row>
    <row r="25" spans="1:34" ht="14.45" customHeight="1" x14ac:dyDescent="0.25">
      <c r="A25" s="76" t="s">
        <v>36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80">
        <v>3210</v>
      </c>
      <c r="X25" s="80"/>
      <c r="Y25" s="80"/>
      <c r="Z25" s="80"/>
      <c r="AA25" s="82"/>
      <c r="AB25" s="83"/>
      <c r="AC25" s="83"/>
      <c r="AD25" s="84"/>
      <c r="AE25" s="82"/>
      <c r="AF25" s="83"/>
      <c r="AG25" s="83"/>
      <c r="AH25" s="84"/>
    </row>
    <row r="26" spans="1:34" ht="14.45" customHeight="1" x14ac:dyDescent="0.25">
      <c r="A26" s="76" t="s">
        <v>14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80">
        <v>3210</v>
      </c>
      <c r="X26" s="80"/>
      <c r="Y26" s="80"/>
      <c r="Z26" s="80"/>
      <c r="AA26" s="82"/>
      <c r="AB26" s="83"/>
      <c r="AC26" s="83"/>
      <c r="AD26" s="84"/>
      <c r="AE26" s="82"/>
      <c r="AF26" s="83"/>
      <c r="AG26" s="83"/>
      <c r="AH26" s="84"/>
    </row>
    <row r="27" spans="1:34" ht="14.45" customHeight="1" x14ac:dyDescent="0.25">
      <c r="A27" s="76" t="s">
        <v>68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80">
        <v>3210</v>
      </c>
      <c r="X27" s="80"/>
      <c r="Y27" s="80"/>
      <c r="Z27" s="80"/>
      <c r="AA27" s="82"/>
      <c r="AB27" s="83"/>
      <c r="AC27" s="83"/>
      <c r="AD27" s="84"/>
      <c r="AE27" s="82"/>
      <c r="AF27" s="83"/>
      <c r="AG27" s="83"/>
      <c r="AH27" s="84"/>
    </row>
    <row r="28" spans="1:34" ht="14.45" customHeight="1" x14ac:dyDescent="0.25">
      <c r="A28" s="76" t="s">
        <v>57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80">
        <v>2119</v>
      </c>
      <c r="X28" s="80"/>
      <c r="Y28" s="80"/>
      <c r="Z28" s="80"/>
      <c r="AA28" s="82">
        <f t="shared" si="0"/>
        <v>4238</v>
      </c>
      <c r="AB28" s="83"/>
      <c r="AC28" s="83"/>
      <c r="AD28" s="84"/>
      <c r="AE28" s="82">
        <f>W28*1.79</f>
        <v>3793.01</v>
      </c>
      <c r="AF28" s="83"/>
      <c r="AG28" s="83"/>
      <c r="AH28" s="84"/>
    </row>
    <row r="29" spans="1:34" ht="14.45" customHeight="1" x14ac:dyDescent="0.25">
      <c r="A29" s="76" t="s">
        <v>58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80">
        <v>2310</v>
      </c>
      <c r="X29" s="80"/>
      <c r="Y29" s="80"/>
      <c r="Z29" s="80"/>
      <c r="AA29" s="82">
        <f t="shared" si="0"/>
        <v>4620</v>
      </c>
      <c r="AB29" s="83"/>
      <c r="AC29" s="83"/>
      <c r="AD29" s="84"/>
      <c r="AE29" s="82">
        <f>W29*1.81</f>
        <v>4181.1000000000004</v>
      </c>
      <c r="AF29" s="83"/>
      <c r="AG29" s="83"/>
      <c r="AH29" s="84"/>
    </row>
    <row r="30" spans="1:34" ht="14.45" customHeight="1" x14ac:dyDescent="0.25">
      <c r="A30" s="76" t="s">
        <v>59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80">
        <v>2310</v>
      </c>
      <c r="X30" s="80"/>
      <c r="Y30" s="80"/>
      <c r="Z30" s="80"/>
      <c r="AA30" s="82">
        <f t="shared" si="0"/>
        <v>4620</v>
      </c>
      <c r="AB30" s="83"/>
      <c r="AC30" s="83"/>
      <c r="AD30" s="84"/>
      <c r="AE30" s="82">
        <f t="shared" ref="AE30:AE33" si="3">W30*1.81</f>
        <v>4181.1000000000004</v>
      </c>
      <c r="AF30" s="83"/>
      <c r="AG30" s="83"/>
      <c r="AH30" s="84"/>
    </row>
    <row r="31" spans="1:34" ht="14.45" customHeight="1" x14ac:dyDescent="0.25">
      <c r="A31" s="76" t="s">
        <v>60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80">
        <v>2310</v>
      </c>
      <c r="X31" s="80"/>
      <c r="Y31" s="80"/>
      <c r="Z31" s="80"/>
      <c r="AA31" s="82">
        <f t="shared" si="0"/>
        <v>4620</v>
      </c>
      <c r="AB31" s="83"/>
      <c r="AC31" s="83"/>
      <c r="AD31" s="84"/>
      <c r="AE31" s="82">
        <f t="shared" si="3"/>
        <v>4181.1000000000004</v>
      </c>
      <c r="AF31" s="83"/>
      <c r="AG31" s="83"/>
      <c r="AH31" s="84"/>
    </row>
    <row r="32" spans="1:34" ht="14.45" customHeight="1" x14ac:dyDescent="0.25">
      <c r="A32" s="76" t="s">
        <v>61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80">
        <v>2310</v>
      </c>
      <c r="X32" s="80"/>
      <c r="Y32" s="80"/>
      <c r="Z32" s="80"/>
      <c r="AA32" s="82">
        <f t="shared" si="0"/>
        <v>4620</v>
      </c>
      <c r="AB32" s="83"/>
      <c r="AC32" s="83"/>
      <c r="AD32" s="84"/>
      <c r="AE32" s="82">
        <f t="shared" si="3"/>
        <v>4181.1000000000004</v>
      </c>
      <c r="AF32" s="83"/>
      <c r="AG32" s="83"/>
      <c r="AH32" s="84"/>
    </row>
    <row r="33" spans="1:34" ht="14.45" customHeight="1" x14ac:dyDescent="0.25">
      <c r="A33" s="76" t="s">
        <v>62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80">
        <v>2310</v>
      </c>
      <c r="X33" s="80"/>
      <c r="Y33" s="80"/>
      <c r="Z33" s="80"/>
      <c r="AA33" s="82">
        <f t="shared" si="0"/>
        <v>4620</v>
      </c>
      <c r="AB33" s="83"/>
      <c r="AC33" s="83"/>
      <c r="AD33" s="84"/>
      <c r="AE33" s="82">
        <f t="shared" si="3"/>
        <v>4181.1000000000004</v>
      </c>
      <c r="AF33" s="83"/>
      <c r="AG33" s="83"/>
      <c r="AH33" s="84"/>
    </row>
    <row r="34" spans="1:34" ht="14.45" customHeight="1" x14ac:dyDescent="0.25">
      <c r="A34" s="76" t="s">
        <v>62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80">
        <v>2310</v>
      </c>
      <c r="X34" s="80"/>
      <c r="Y34" s="80"/>
      <c r="Z34" s="80"/>
      <c r="AA34" s="82">
        <f t="shared" ref="AA34" si="4">W34*2</f>
        <v>4620</v>
      </c>
      <c r="AB34" s="83"/>
      <c r="AC34" s="83"/>
      <c r="AD34" s="84"/>
      <c r="AE34" s="82">
        <f t="shared" ref="AE34" si="5">W34*1.81</f>
        <v>4181.1000000000004</v>
      </c>
      <c r="AF34" s="83"/>
      <c r="AG34" s="83"/>
      <c r="AH34" s="84"/>
    </row>
    <row r="35" spans="1:34" ht="14.45" customHeight="1" x14ac:dyDescent="0.25">
      <c r="A35" s="76" t="s">
        <v>67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80">
        <v>2459</v>
      </c>
      <c r="X35" s="80"/>
      <c r="Y35" s="80"/>
      <c r="Z35" s="80"/>
      <c r="AA35" s="82">
        <f t="shared" ref="AA35" si="6">W35*2</f>
        <v>4918</v>
      </c>
      <c r="AB35" s="83"/>
      <c r="AC35" s="83"/>
      <c r="AD35" s="84"/>
      <c r="AE35" s="82">
        <f t="shared" ref="AE35" si="7">W35*1.81</f>
        <v>4450.79</v>
      </c>
      <c r="AF35" s="83"/>
      <c r="AG35" s="83"/>
      <c r="AH35" s="84"/>
    </row>
    <row r="36" spans="1:34" ht="14.45" customHeight="1" x14ac:dyDescent="0.25">
      <c r="A36" s="76" t="s">
        <v>63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80">
        <v>2419</v>
      </c>
      <c r="X36" s="80"/>
      <c r="Y36" s="80"/>
      <c r="Z36" s="80"/>
      <c r="AA36" s="82"/>
      <c r="AB36" s="83"/>
      <c r="AC36" s="83"/>
      <c r="AD36" s="84"/>
      <c r="AE36" s="82"/>
      <c r="AF36" s="83"/>
      <c r="AG36" s="83"/>
      <c r="AH36" s="84"/>
    </row>
    <row r="37" spans="1:34" ht="14.45" customHeight="1" x14ac:dyDescent="0.25">
      <c r="A37" s="76" t="s">
        <v>64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80">
        <v>3210</v>
      </c>
      <c r="X37" s="80"/>
      <c r="Y37" s="80"/>
      <c r="Z37" s="80"/>
      <c r="AA37" s="82"/>
      <c r="AB37" s="83"/>
      <c r="AC37" s="83"/>
      <c r="AD37" s="84"/>
      <c r="AE37" s="82"/>
      <c r="AF37" s="83"/>
      <c r="AG37" s="83"/>
      <c r="AH37" s="84"/>
    </row>
    <row r="38" spans="1:34" ht="14.45" customHeight="1" x14ac:dyDescent="0.25">
      <c r="A38" s="76" t="s">
        <v>65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80">
        <v>3210</v>
      </c>
      <c r="X38" s="80"/>
      <c r="Y38" s="80"/>
      <c r="Z38" s="80"/>
      <c r="AA38" s="82"/>
      <c r="AB38" s="83"/>
      <c r="AC38" s="83"/>
      <c r="AD38" s="84"/>
      <c r="AE38" s="82"/>
      <c r="AF38" s="83"/>
      <c r="AG38" s="83"/>
      <c r="AH38" s="84"/>
    </row>
    <row r="39" spans="1:34" ht="14.25" customHeight="1" x14ac:dyDescent="0.25">
      <c r="A39" s="76" t="s">
        <v>66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80">
        <v>3210</v>
      </c>
      <c r="X39" s="80"/>
      <c r="Y39" s="80"/>
      <c r="Z39" s="80"/>
      <c r="AA39" s="82"/>
      <c r="AB39" s="83"/>
      <c r="AC39" s="83"/>
      <c r="AD39" s="84"/>
      <c r="AE39" s="82"/>
      <c r="AF39" s="83"/>
      <c r="AG39" s="83"/>
      <c r="AH39" s="84"/>
    </row>
    <row r="40" spans="1:34" ht="14.45" hidden="1" customHeigh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4.45" hidden="1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4.45" hidden="1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34" ht="14.45" hidden="1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34" ht="14.45" hidden="1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4.45" hidden="1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4.45" hidden="1" customHeight="1" x14ac:dyDescent="0.25"/>
    <row r="47" spans="1:34" ht="14.45" hidden="1" customHeight="1" x14ac:dyDescent="0.25"/>
    <row r="48" spans="1:34" ht="14.45" hidden="1" customHeight="1" x14ac:dyDescent="0.25"/>
    <row r="49" ht="14.45" hidden="1" customHeight="1" x14ac:dyDescent="0.25"/>
    <row r="50" ht="14.45" hidden="1" customHeight="1" x14ac:dyDescent="0.25"/>
    <row r="51" ht="14.45" hidden="1" customHeight="1" x14ac:dyDescent="0.25"/>
    <row r="52" hidden="1" x14ac:dyDescent="0.25"/>
  </sheetData>
  <sheetProtection password="E0EF" sheet="1" objects="1" scenarios="1"/>
  <mergeCells count="156">
    <mergeCell ref="AA33:AD33"/>
    <mergeCell ref="AA36:AD36"/>
    <mergeCell ref="AA37:AD37"/>
    <mergeCell ref="AA38:AD38"/>
    <mergeCell ref="AA26:AD26"/>
    <mergeCell ref="AA28:AD28"/>
    <mergeCell ref="AA29:AD29"/>
    <mergeCell ref="AA30:AD30"/>
    <mergeCell ref="AA31:AD31"/>
    <mergeCell ref="AA34:AD34"/>
    <mergeCell ref="AA35:AD35"/>
    <mergeCell ref="AA27:AD27"/>
    <mergeCell ref="W38:Z38"/>
    <mergeCell ref="W39:Z39"/>
    <mergeCell ref="AA1:AD1"/>
    <mergeCell ref="AA2:AD2"/>
    <mergeCell ref="AA3:AD3"/>
    <mergeCell ref="AA4:AD4"/>
    <mergeCell ref="AA5:AD5"/>
    <mergeCell ref="AA6:AD6"/>
    <mergeCell ref="AA7:AD7"/>
    <mergeCell ref="AA8:AD8"/>
    <mergeCell ref="AA9:AD9"/>
    <mergeCell ref="AA10:AD10"/>
    <mergeCell ref="AA11:AD11"/>
    <mergeCell ref="AA12:AD12"/>
    <mergeCell ref="W29:Z29"/>
    <mergeCell ref="W30:Z30"/>
    <mergeCell ref="W31:Z31"/>
    <mergeCell ref="W32:Z32"/>
    <mergeCell ref="W33:Z33"/>
    <mergeCell ref="W23:Z23"/>
    <mergeCell ref="W24:Z24"/>
    <mergeCell ref="W25:Z25"/>
    <mergeCell ref="AA39:AD39"/>
    <mergeCell ref="AA32:AD32"/>
    <mergeCell ref="W9:Z9"/>
    <mergeCell ref="W10:Z10"/>
    <mergeCell ref="W11:Z11"/>
    <mergeCell ref="W12:Z12"/>
    <mergeCell ref="W13:Z13"/>
    <mergeCell ref="W14:Z14"/>
    <mergeCell ref="W15:Z15"/>
    <mergeCell ref="W36:Z36"/>
    <mergeCell ref="W37:Z37"/>
    <mergeCell ref="W34:Z34"/>
    <mergeCell ref="W35:Z35"/>
    <mergeCell ref="W27:Z27"/>
    <mergeCell ref="W28:Z28"/>
    <mergeCell ref="W1:Z1"/>
    <mergeCell ref="W3:Z3"/>
    <mergeCell ref="W4:Z4"/>
    <mergeCell ref="W5:Z5"/>
    <mergeCell ref="W6:Z6"/>
    <mergeCell ref="A16:V16"/>
    <mergeCell ref="AE32:AH32"/>
    <mergeCell ref="AE38:AH38"/>
    <mergeCell ref="A30:V30"/>
    <mergeCell ref="A31:V31"/>
    <mergeCell ref="A32:V32"/>
    <mergeCell ref="A33:V33"/>
    <mergeCell ref="A36:V36"/>
    <mergeCell ref="AE16:AH16"/>
    <mergeCell ref="AE17:AH17"/>
    <mergeCell ref="AE18:AH18"/>
    <mergeCell ref="AE19:AH19"/>
    <mergeCell ref="AE20:AH20"/>
    <mergeCell ref="A29:V29"/>
    <mergeCell ref="W16:Z16"/>
    <mergeCell ref="W17:Z17"/>
    <mergeCell ref="AE2:AH2"/>
    <mergeCell ref="AE4:AH4"/>
    <mergeCell ref="AE5:AH5"/>
    <mergeCell ref="AA14:AD14"/>
    <mergeCell ref="AA15:AD15"/>
    <mergeCell ref="AE26:AH26"/>
    <mergeCell ref="AE21:AH21"/>
    <mergeCell ref="AE22:AH22"/>
    <mergeCell ref="AE23:AH23"/>
    <mergeCell ref="AE24:AH24"/>
    <mergeCell ref="AE25:AH25"/>
    <mergeCell ref="W26:Z26"/>
    <mergeCell ref="AA21:AD21"/>
    <mergeCell ref="AA22:AD22"/>
    <mergeCell ref="AA23:AD23"/>
    <mergeCell ref="AA24:AD24"/>
    <mergeCell ref="AA25:AD25"/>
    <mergeCell ref="AA16:AD16"/>
    <mergeCell ref="AA17:AD17"/>
    <mergeCell ref="AA18:AD18"/>
    <mergeCell ref="AA19:AD19"/>
    <mergeCell ref="AA20:AD20"/>
    <mergeCell ref="W18:Z18"/>
    <mergeCell ref="W19:Z19"/>
    <mergeCell ref="W20:Z20"/>
    <mergeCell ref="W21:Z21"/>
    <mergeCell ref="W22:Z22"/>
    <mergeCell ref="AE3:AH3"/>
    <mergeCell ref="AE39:AH39"/>
    <mergeCell ref="AE28:AH28"/>
    <mergeCell ref="AE29:AH29"/>
    <mergeCell ref="AE30:AH30"/>
    <mergeCell ref="AE31:AH31"/>
    <mergeCell ref="AE33:AH33"/>
    <mergeCell ref="AE36:AH36"/>
    <mergeCell ref="AE37:AH37"/>
    <mergeCell ref="AE14:AH14"/>
    <mergeCell ref="AE15:AH15"/>
    <mergeCell ref="AE34:AH34"/>
    <mergeCell ref="AE35:AH35"/>
    <mergeCell ref="AE27:AH27"/>
    <mergeCell ref="W2:Z2"/>
    <mergeCell ref="W7:Z7"/>
    <mergeCell ref="W8:Z8"/>
    <mergeCell ref="A1:V1"/>
    <mergeCell ref="A4:V4"/>
    <mergeCell ref="A5:V5"/>
    <mergeCell ref="A6:V6"/>
    <mergeCell ref="A7:V7"/>
    <mergeCell ref="AE13:AH13"/>
    <mergeCell ref="A12:V12"/>
    <mergeCell ref="A11:V11"/>
    <mergeCell ref="A13:V13"/>
    <mergeCell ref="AE11:AH11"/>
    <mergeCell ref="AE12:AH12"/>
    <mergeCell ref="AA13:AD13"/>
    <mergeCell ref="AE1:AH1"/>
    <mergeCell ref="AE6:AH6"/>
    <mergeCell ref="AE7:AH7"/>
    <mergeCell ref="AE8:AH8"/>
    <mergeCell ref="AE9:AH9"/>
    <mergeCell ref="AE10:AH10"/>
    <mergeCell ref="A8:V8"/>
    <mergeCell ref="A9:V9"/>
    <mergeCell ref="A3:V3"/>
    <mergeCell ref="A38:V38"/>
    <mergeCell ref="A39:V39"/>
    <mergeCell ref="A2:V2"/>
    <mergeCell ref="A17:V17"/>
    <mergeCell ref="A18:V18"/>
    <mergeCell ref="A19:V19"/>
    <mergeCell ref="A20:V20"/>
    <mergeCell ref="A21:V21"/>
    <mergeCell ref="A22:V22"/>
    <mergeCell ref="A23:V23"/>
    <mergeCell ref="A24:V24"/>
    <mergeCell ref="A25:V25"/>
    <mergeCell ref="A26:V26"/>
    <mergeCell ref="A28:V28"/>
    <mergeCell ref="A10:V10"/>
    <mergeCell ref="A14:V14"/>
    <mergeCell ref="A15:V15"/>
    <mergeCell ref="A37:V37"/>
    <mergeCell ref="A34:V34"/>
    <mergeCell ref="A35:V35"/>
    <mergeCell ref="A27:V27"/>
  </mergeCells>
  <phoneticPr fontId="14" type="noConversion"/>
  <pageMargins left="0.7" right="0.7" top="0.75" bottom="0.75" header="0.3" footer="0.3"/>
  <pageSetup paperSize="9" scale="92" fitToHeight="0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"/>
  <sheetViews>
    <sheetView showGridLines="0" zoomScaleSheetLayoutView="100" workbookViewId="0">
      <selection activeCell="Q1" sqref="Q1:Q1048576"/>
    </sheetView>
  </sheetViews>
  <sheetFormatPr defaultColWidth="8.85546875" defaultRowHeight="15" x14ac:dyDescent="0.25"/>
  <sheetData>
    <row r="2" spans="1:14" ht="31.5" x14ac:dyDescent="0.25">
      <c r="A2" s="7" t="s">
        <v>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</sheetData>
  <sheetProtection selectLockedCells="1"/>
  <pageMargins left="0.7" right="0.7" top="0.75" bottom="0.75" header="0.3" footer="0.3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Objednávací tabulka</vt:lpstr>
      <vt:lpstr>Ceník</vt:lpstr>
      <vt:lpstr>Návod pro zákazníka</vt:lpstr>
      <vt:lpstr>Ceník!Oblast_tisku</vt:lpstr>
      <vt:lpstr>'Návod pro zákazníka'!Oblast_tisku</vt:lpstr>
      <vt:lpstr>'Objednávací tabulka'!Oblast_tisku</vt:lpstr>
      <vt:lpstr>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Drgoňa</dc:creator>
  <cp:lastModifiedBy>Lenovo</cp:lastModifiedBy>
  <cp:lastPrinted>2021-08-03T09:33:54Z</cp:lastPrinted>
  <dcterms:created xsi:type="dcterms:W3CDTF">2016-10-11T03:37:55Z</dcterms:created>
  <dcterms:modified xsi:type="dcterms:W3CDTF">2021-08-08T16:52:38Z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0x0101003A2FEB5FA681F44CA109B14F724EF4C5</vt:lpwstr>
  </property>
  <property fmtid="{D5CDD505-2E9C-101B-9397-08002B2CF9AE}" pid="3" name="AuthorIds_UIVersion_1536">
    <vt:lpwstr>11</vt:lpwstr>
  </property>
</Properties>
</file>